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R. HECTOR RANGEL\Desktop\REVISTA ESPAÑOLA DE MEDICINA LEGAL\REVISION 1\"/>
    </mc:Choice>
  </mc:AlternateContent>
  <bookViews>
    <workbookView xWindow="-110" yWindow="-110" windowWidth="19420" windowHeight="10420" activeTab="1"/>
  </bookViews>
  <sheets>
    <sheet name="Supp Table S2a (TRIO)" sheetId="2" r:id="rId1"/>
    <sheet name="Supp Table S2b (DUO)" sheetId="1" r:id="rId2"/>
  </sheets>
  <calcPr calcId="162913"/>
</workbook>
</file>

<file path=xl/calcChain.xml><?xml version="1.0" encoding="utf-8"?>
<calcChain xmlns="http://schemas.openxmlformats.org/spreadsheetml/2006/main">
  <c r="AQ54" i="1" l="1"/>
  <c r="AQ55" i="1"/>
  <c r="AQ53" i="1"/>
  <c r="AO55" i="1"/>
  <c r="AO54" i="1"/>
  <c r="AP34" i="2" l="1"/>
  <c r="C28" i="2" l="1"/>
  <c r="D28" i="2"/>
  <c r="E28" i="2"/>
  <c r="F28" i="2"/>
  <c r="G28" i="2"/>
  <c r="H28" i="2"/>
  <c r="I28" i="2"/>
  <c r="J28" i="2"/>
  <c r="K28" i="2"/>
  <c r="L28" i="2"/>
  <c r="M28" i="2"/>
  <c r="N28" i="2"/>
  <c r="O28" i="2"/>
  <c r="P28" i="2"/>
  <c r="Q28" i="2"/>
  <c r="R28" i="2"/>
  <c r="S28" i="2"/>
  <c r="T28" i="2"/>
  <c r="U28" i="2"/>
  <c r="V28" i="2"/>
  <c r="W28" i="2"/>
  <c r="X28" i="2"/>
  <c r="Y28" i="2"/>
  <c r="Z28" i="2"/>
  <c r="AA28" i="2"/>
  <c r="AB28" i="2"/>
  <c r="AC28" i="2"/>
  <c r="AD28" i="2"/>
  <c r="AE28" i="2"/>
  <c r="AF28" i="2"/>
  <c r="AG28" i="2"/>
  <c r="AH28" i="2"/>
  <c r="AI28" i="2"/>
  <c r="AJ28" i="2"/>
  <c r="AK28" i="2"/>
  <c r="AL28" i="2"/>
  <c r="AM28" i="2"/>
  <c r="B28" i="2"/>
  <c r="D53" i="1"/>
  <c r="E53" i="1"/>
  <c r="F53" i="1"/>
  <c r="G53" i="1"/>
  <c r="H53" i="1"/>
  <c r="I53" i="1"/>
  <c r="J53" i="1"/>
  <c r="K53" i="1"/>
  <c r="L53" i="1"/>
  <c r="M53" i="1"/>
  <c r="N53" i="1"/>
  <c r="O53" i="1"/>
  <c r="P53" i="1"/>
  <c r="Q53" i="1"/>
  <c r="R53" i="1"/>
  <c r="S53" i="1"/>
  <c r="T53" i="1"/>
  <c r="U53" i="1"/>
  <c r="V53" i="1"/>
  <c r="W53" i="1"/>
  <c r="X53" i="1"/>
  <c r="Y53" i="1"/>
  <c r="Z53" i="1"/>
  <c r="AA53" i="1"/>
  <c r="AB53" i="1"/>
  <c r="AC53" i="1"/>
  <c r="AD53" i="1"/>
  <c r="AE53" i="1"/>
  <c r="AF53" i="1"/>
  <c r="AG53" i="1"/>
  <c r="AH53" i="1"/>
  <c r="AI53" i="1"/>
  <c r="AJ53" i="1"/>
  <c r="AK53" i="1"/>
  <c r="AL53" i="1"/>
  <c r="AM53" i="1"/>
  <c r="AN53" i="1"/>
  <c r="C53" i="1"/>
  <c r="AO3" i="1"/>
  <c r="AO4" i="1"/>
  <c r="AO6" i="1" l="1"/>
  <c r="AO7" i="1"/>
  <c r="AO8" i="1"/>
  <c r="AO9" i="1"/>
  <c r="AO10" i="1"/>
  <c r="AQ52" i="1" s="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 i="1"/>
  <c r="AQ51" i="1" s="1"/>
  <c r="AP33" i="2" l="1"/>
  <c r="AP32" i="2"/>
  <c r="AQ58" i="1" l="1"/>
  <c r="AQ57" i="1"/>
  <c r="AO53" i="1" l="1"/>
  <c r="AN27" i="2" l="1"/>
  <c r="AN13" i="2"/>
  <c r="AN14" i="2"/>
  <c r="AN15" i="2"/>
  <c r="AN16" i="2"/>
  <c r="AN17" i="2"/>
  <c r="AN18" i="2"/>
  <c r="AN19" i="2"/>
  <c r="AN20" i="2"/>
  <c r="AN21" i="2"/>
  <c r="AN22" i="2"/>
  <c r="AN23" i="2"/>
  <c r="AN24" i="2"/>
  <c r="AN25" i="2"/>
  <c r="AN26" i="2"/>
  <c r="AN11" i="2"/>
  <c r="AN12" i="2"/>
  <c r="AN10" i="2"/>
  <c r="AN9" i="2"/>
  <c r="AN8" i="2"/>
  <c r="AN6" i="2"/>
  <c r="AN7" i="2"/>
  <c r="AN5" i="2" l="1"/>
  <c r="AN4" i="2"/>
  <c r="AN3" i="2"/>
  <c r="AN28" i="2" l="1"/>
  <c r="AN30" i="2"/>
  <c r="AN29" i="2"/>
</calcChain>
</file>

<file path=xl/sharedStrings.xml><?xml version="1.0" encoding="utf-8"?>
<sst xmlns="http://schemas.openxmlformats.org/spreadsheetml/2006/main" count="207" uniqueCount="87">
  <si>
    <t>B01</t>
  </si>
  <si>
    <t>B02</t>
  </si>
  <si>
    <t>B03</t>
  </si>
  <si>
    <t>B04</t>
  </si>
  <si>
    <t xml:space="preserve">B05 </t>
  </si>
  <si>
    <t xml:space="preserve">B06 </t>
  </si>
  <si>
    <t>B07</t>
  </si>
  <si>
    <t>B08</t>
  </si>
  <si>
    <t>B09</t>
  </si>
  <si>
    <t>B10</t>
  </si>
  <si>
    <t>G01</t>
  </si>
  <si>
    <t>G02</t>
  </si>
  <si>
    <t>G03</t>
  </si>
  <si>
    <t>G04</t>
  </si>
  <si>
    <t>G05</t>
  </si>
  <si>
    <t>G06</t>
  </si>
  <si>
    <t>G07</t>
  </si>
  <si>
    <t>G08</t>
  </si>
  <si>
    <t>G09</t>
  </si>
  <si>
    <t>Y01</t>
  </si>
  <si>
    <t xml:space="preserve">Y02 </t>
  </si>
  <si>
    <t xml:space="preserve">Y03 </t>
  </si>
  <si>
    <t>Y04</t>
  </si>
  <si>
    <t>Y05</t>
  </si>
  <si>
    <t>Y06</t>
  </si>
  <si>
    <t>Y07</t>
  </si>
  <si>
    <t>Y08</t>
  </si>
  <si>
    <t>Y09</t>
  </si>
  <si>
    <t>R01</t>
  </si>
  <si>
    <t>R02</t>
  </si>
  <si>
    <t>R03</t>
  </si>
  <si>
    <t>R04</t>
  </si>
  <si>
    <t>R05</t>
  </si>
  <si>
    <t>R06</t>
  </si>
  <si>
    <t>R07</t>
  </si>
  <si>
    <t>R08</t>
  </si>
  <si>
    <t>R09</t>
  </si>
  <si>
    <t>R10</t>
  </si>
  <si>
    <t>Fam 4599</t>
  </si>
  <si>
    <t>Fam 4593</t>
  </si>
  <si>
    <t>Fam 4512</t>
  </si>
  <si>
    <t>Fam 4514</t>
  </si>
  <si>
    <t>Fam 4116</t>
  </si>
  <si>
    <t>Fam 4606</t>
  </si>
  <si>
    <t>Fam 4612</t>
  </si>
  <si>
    <t>Fam 4631</t>
  </si>
  <si>
    <t>Fam 4636</t>
  </si>
  <si>
    <t>Fam 4637</t>
  </si>
  <si>
    <t>Fam 4641</t>
  </si>
  <si>
    <t>Fam 4643</t>
  </si>
  <si>
    <t>Fam 4647</t>
  </si>
  <si>
    <t>Fam 4649</t>
  </si>
  <si>
    <t>Fam 4684</t>
  </si>
  <si>
    <t>Fam 4700</t>
  </si>
  <si>
    <t>Fam 4725</t>
  </si>
  <si>
    <t>Fam 4734</t>
  </si>
  <si>
    <t>Fam 4751</t>
  </si>
  <si>
    <t>Fam 4321</t>
  </si>
  <si>
    <t>Fam 4375</t>
  </si>
  <si>
    <t>Fam 4384</t>
  </si>
  <si>
    <t>Fam 4394</t>
  </si>
  <si>
    <t>Fam 4863</t>
  </si>
  <si>
    <t>Fam 4632</t>
  </si>
  <si>
    <t>PI INDEL</t>
  </si>
  <si>
    <t>PI (SP-H)</t>
  </si>
  <si>
    <t>PI (M-H)</t>
  </si>
  <si>
    <t>Combined PI</t>
  </si>
  <si>
    <t xml:space="preserve">Maximum combined PI </t>
  </si>
  <si>
    <t xml:space="preserve">Minimum combined PI </t>
  </si>
  <si>
    <t>Average combined PI</t>
  </si>
  <si>
    <t xml:space="preserve">Combined PI </t>
  </si>
  <si>
    <t>PI&lt;100</t>
  </si>
  <si>
    <t>PI&lt;10000</t>
  </si>
  <si>
    <t>n</t>
  </si>
  <si>
    <t>P&gt;10000</t>
  </si>
  <si>
    <t>freq.</t>
  </si>
  <si>
    <r>
      <rPr>
        <b/>
        <sz val="11"/>
        <color theme="1"/>
        <rFont val="Calibri"/>
        <family val="2"/>
        <scheme val="minor"/>
      </rPr>
      <t>Supplementary Table S2b.</t>
    </r>
    <r>
      <rPr>
        <sz val="11"/>
        <color theme="1"/>
        <rFont val="Calibri"/>
        <family val="2"/>
        <scheme val="minor"/>
      </rPr>
      <t xml:space="preserve"> Paternity index (PI) estimated by INDEL locus and combined  from 25 Mexican families adapted as DUO paternity cases. </t>
    </r>
  </si>
  <si>
    <r>
      <rPr>
        <b/>
        <sz val="12"/>
        <color theme="1"/>
        <rFont val="Calibri"/>
        <family val="2"/>
        <scheme val="minor"/>
      </rPr>
      <t>Supplementary Table S2a.</t>
    </r>
    <r>
      <rPr>
        <sz val="12"/>
        <color theme="1"/>
        <rFont val="Calibri"/>
        <family val="2"/>
        <scheme val="minor"/>
      </rPr>
      <t xml:space="preserve"> Paternity index (PI) estimated by INDEL locus and combined  from 25 Mexican families adapted as STANDARD TRIO paternity cases. The color code of the INDEL columns are related with the fluorocroms used during the capillary electrophoresis</t>
    </r>
    <r>
      <rPr>
        <vertAlign val="superscript"/>
        <sz val="12"/>
        <color theme="1"/>
        <rFont val="Calibri"/>
        <family val="2"/>
        <scheme val="minor"/>
      </rPr>
      <t xml:space="preserve"> 5</t>
    </r>
    <r>
      <rPr>
        <sz val="12"/>
        <color theme="1"/>
        <rFont val="Calibri"/>
        <family val="2"/>
        <scheme val="minor"/>
      </rPr>
      <t>.</t>
    </r>
  </si>
  <si>
    <t xml:space="preserve">Average by INDEL </t>
  </si>
  <si>
    <t>Average by INDEL</t>
  </si>
  <si>
    <t>**Combined PI</t>
  </si>
  <si>
    <t>** Classification shaded code of the combined PI apportioned by this 38plex INDEL system: &lt;100, &lt;10000, and &gt; 10000</t>
  </si>
  <si>
    <r>
      <t xml:space="preserve">* The color code of the INDEL columns are related with the fluorocroms used during the PCR and detected in the capillary electrophoresis, and is in agreement with the original description </t>
    </r>
    <r>
      <rPr>
        <vertAlign val="superscript"/>
        <sz val="11"/>
        <rFont val="Calibri"/>
        <family val="2"/>
        <scheme val="minor"/>
      </rPr>
      <t>5</t>
    </r>
    <r>
      <rPr>
        <sz val="11"/>
        <rFont val="Calibri"/>
        <family val="2"/>
        <scheme val="minor"/>
      </rPr>
      <t>.</t>
    </r>
  </si>
  <si>
    <r>
      <t>* The color code of the INDEL columns are related with the fluorocroms used during the PCR and detected in the capillary electrophoresis, and is in agreement with the original description</t>
    </r>
    <r>
      <rPr>
        <vertAlign val="superscript"/>
        <sz val="11"/>
        <rFont val="Calibri"/>
        <family val="2"/>
        <scheme val="minor"/>
      </rPr>
      <t xml:space="preserve"> 5</t>
    </r>
    <r>
      <rPr>
        <sz val="11"/>
        <rFont val="Calibri"/>
        <family val="2"/>
        <scheme val="minor"/>
      </rPr>
      <t>.</t>
    </r>
  </si>
  <si>
    <t>Average Combined PI motherless</t>
  </si>
  <si>
    <t>Average Combined PI fatherless</t>
  </si>
  <si>
    <t>Average combined PI-DUO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</si>
</sst>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0000;;;[Red]General"/>
    <numFmt numFmtId="165" formatCode="0.0000"/>
    <numFmt numFmtId="166" formatCode="0.0"/>
    <numFmt numFmtId="167" formatCode="0.0000;;;[Red]General"/>
  </numFmts>
  <fonts count="18" x14ac:knownFonts="1">
    <font>
      <sz val="11"/>
      <color theme="1"/>
      <name val="Calibri"/>
      <family val="2"/>
      <scheme val="minor"/>
    </font>
    <font>
      <b/>
      <sz val="11"/>
      <color theme="1"/>
      <name val="Calibri"/>
      <family val="2"/>
      <scheme val="minor"/>
    </font>
    <font>
      <sz val="10"/>
      <name val="Arial"/>
      <family val="2"/>
    </font>
    <font>
      <sz val="11"/>
      <color theme="1"/>
      <name val="Calibri"/>
      <family val="2"/>
      <scheme val="minor"/>
    </font>
    <font>
      <sz val="10"/>
      <name val="Arial"/>
      <family val="2"/>
    </font>
    <font>
      <b/>
      <sz val="11"/>
      <name val="Calibri"/>
      <family val="2"/>
      <scheme val="minor"/>
    </font>
    <font>
      <sz val="11"/>
      <name val="Calibri"/>
      <family val="2"/>
      <scheme val="minor"/>
    </font>
    <font>
      <sz val="11"/>
      <color rgb="FFFF0000"/>
      <name val="Calibri"/>
      <family val="2"/>
      <scheme val="minor"/>
    </font>
    <font>
      <b/>
      <sz val="11"/>
      <color rgb="FFFF0000"/>
      <name val="Calibri"/>
      <family val="2"/>
      <scheme val="minor"/>
    </font>
    <font>
      <b/>
      <sz val="12"/>
      <name val="Calibri"/>
      <family val="2"/>
      <scheme val="minor"/>
    </font>
    <font>
      <sz val="12"/>
      <name val="Calibri"/>
      <family val="2"/>
      <scheme val="minor"/>
    </font>
    <font>
      <sz val="9"/>
      <name val="Calibri"/>
      <family val="2"/>
      <scheme val="minor"/>
    </font>
    <font>
      <sz val="12"/>
      <color theme="1"/>
      <name val="Calibri"/>
      <family val="2"/>
      <scheme val="minor"/>
    </font>
    <font>
      <b/>
      <sz val="12"/>
      <color theme="1"/>
      <name val="Calibri"/>
      <family val="2"/>
      <scheme val="minor"/>
    </font>
    <font>
      <sz val="11"/>
      <color theme="0"/>
      <name val="Calibri"/>
      <family val="2"/>
      <scheme val="minor"/>
    </font>
    <font>
      <b/>
      <sz val="11"/>
      <color theme="0"/>
      <name val="Calibri"/>
      <family val="2"/>
      <scheme val="minor"/>
    </font>
    <font>
      <vertAlign val="superscript"/>
      <sz val="11"/>
      <name val="Calibri"/>
      <family val="2"/>
      <scheme val="minor"/>
    </font>
    <font>
      <vertAlign val="superscript"/>
      <sz val="12"/>
      <color theme="1"/>
      <name val="Calibri"/>
      <family val="2"/>
      <scheme val="minor"/>
    </font>
  </fonts>
  <fills count="10">
    <fill>
      <patternFill patternType="none"/>
    </fill>
    <fill>
      <patternFill patternType="gray125"/>
    </fill>
    <fill>
      <patternFill patternType="solid">
        <fgColor indexed="1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3"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s>
  <borders count="11">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5">
    <xf numFmtId="0" fontId="0" fillId="0" borderId="0"/>
    <xf numFmtId="0" fontId="2" fillId="0" borderId="0"/>
    <xf numFmtId="0" fontId="4" fillId="0" borderId="0"/>
    <xf numFmtId="43" fontId="4"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3" fillId="0" borderId="0"/>
    <xf numFmtId="0" fontId="2" fillId="0" borderId="0"/>
    <xf numFmtId="0" fontId="4"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cellStyleXfs>
  <cellXfs count="100">
    <xf numFmtId="0" fontId="0" fillId="0" borderId="0" xfId="0"/>
    <xf numFmtId="0" fontId="0" fillId="0" borderId="0" xfId="0" applyFont="1" applyBorder="1" applyAlignment="1">
      <alignment horizontal="center" vertical="center"/>
    </xf>
    <xf numFmtId="0" fontId="1" fillId="0" borderId="0" xfId="0" applyFont="1" applyBorder="1" applyAlignment="1">
      <alignment horizontal="center" vertical="center"/>
    </xf>
    <xf numFmtId="164" fontId="6" fillId="0" borderId="0" xfId="8" applyNumberFormat="1" applyFont="1" applyFill="1" applyBorder="1" applyAlignment="1">
      <alignment horizontal="center" vertical="center"/>
    </xf>
    <xf numFmtId="164" fontId="6" fillId="0" borderId="0" xfId="4" applyNumberFormat="1" applyFont="1" applyFill="1" applyBorder="1" applyAlignment="1">
      <alignment horizontal="center" vertical="center"/>
    </xf>
    <xf numFmtId="0" fontId="0" fillId="0" borderId="0" xfId="0" applyFont="1" applyFill="1" applyBorder="1" applyAlignment="1">
      <alignment horizontal="center" vertical="center"/>
    </xf>
    <xf numFmtId="0" fontId="1" fillId="0" borderId="2" xfId="0" applyFont="1" applyFill="1" applyBorder="1" applyAlignment="1">
      <alignment horizontal="center"/>
    </xf>
    <xf numFmtId="0" fontId="1" fillId="0" borderId="1" xfId="0" applyFont="1" applyFill="1" applyBorder="1" applyAlignment="1">
      <alignment horizontal="center"/>
    </xf>
    <xf numFmtId="0" fontId="5" fillId="0" borderId="0" xfId="0" applyFont="1" applyAlignment="1">
      <alignment horizontal="center"/>
    </xf>
    <xf numFmtId="0" fontId="6" fillId="0" borderId="0" xfId="0" applyFont="1" applyBorder="1" applyAlignment="1">
      <alignment horizontal="center" vertical="center"/>
    </xf>
    <xf numFmtId="0" fontId="1" fillId="0" borderId="0" xfId="0" applyFont="1" applyFill="1" applyBorder="1" applyAlignment="1">
      <alignment horizontal="center"/>
    </xf>
    <xf numFmtId="165" fontId="7" fillId="0" borderId="0" xfId="0" applyNumberFormat="1" applyFont="1" applyBorder="1" applyAlignment="1">
      <alignment horizontal="center"/>
    </xf>
    <xf numFmtId="165" fontId="7" fillId="0" borderId="0" xfId="0" applyNumberFormat="1" applyFont="1" applyFill="1" applyBorder="1" applyAlignment="1">
      <alignment horizontal="center"/>
    </xf>
    <xf numFmtId="0" fontId="0" fillId="0" borderId="0" xfId="0" applyFont="1" applyBorder="1" applyAlignment="1">
      <alignment horizontal="center" vertical="center"/>
    </xf>
    <xf numFmtId="0" fontId="0" fillId="0" borderId="5" xfId="0" applyBorder="1" applyAlignment="1">
      <alignment horizontal="center"/>
    </xf>
    <xf numFmtId="165" fontId="0" fillId="0" borderId="5" xfId="0" applyNumberFormat="1" applyBorder="1" applyAlignment="1">
      <alignment horizontal="center"/>
    </xf>
    <xf numFmtId="11" fontId="6" fillId="0" borderId="5" xfId="0" applyNumberFormat="1" applyFont="1" applyBorder="1" applyAlignment="1">
      <alignment horizontal="center" vertical="center"/>
    </xf>
    <xf numFmtId="166" fontId="10" fillId="0" borderId="5" xfId="0" applyNumberFormat="1" applyFont="1" applyFill="1" applyBorder="1" applyAlignment="1">
      <alignment horizontal="center" vertical="center"/>
    </xf>
    <xf numFmtId="0" fontId="11" fillId="0" borderId="5" xfId="0" applyFont="1" applyFill="1" applyBorder="1" applyAlignment="1">
      <alignment horizontal="left" vertical="center"/>
    </xf>
    <xf numFmtId="0" fontId="1" fillId="0" borderId="5" xfId="0" applyFont="1" applyBorder="1" applyAlignment="1">
      <alignment horizontal="center"/>
    </xf>
    <xf numFmtId="166" fontId="9" fillId="0" borderId="7" xfId="4" applyNumberFormat="1" applyFont="1" applyFill="1" applyBorder="1" applyAlignment="1">
      <alignment horizontal="center" vertical="center"/>
    </xf>
    <xf numFmtId="0" fontId="1" fillId="0" borderId="5" xfId="0" applyFont="1" applyBorder="1" applyAlignment="1">
      <alignment horizontal="center" vertical="center"/>
    </xf>
    <xf numFmtId="0" fontId="5" fillId="2" borderId="5" xfId="0" applyFont="1" applyFill="1" applyBorder="1" applyAlignment="1">
      <alignment horizontal="center" vertical="center"/>
    </xf>
    <xf numFmtId="166" fontId="9" fillId="0" borderId="5" xfId="0" applyNumberFormat="1" applyFont="1" applyFill="1" applyBorder="1" applyAlignment="1">
      <alignment horizontal="center" vertical="center"/>
    </xf>
    <xf numFmtId="165" fontId="0" fillId="0" borderId="5" xfId="0" applyNumberFormat="1" applyFont="1" applyFill="1" applyBorder="1" applyAlignment="1">
      <alignment horizontal="center"/>
    </xf>
    <xf numFmtId="0" fontId="12" fillId="0" borderId="0" xfId="0" applyFont="1" applyBorder="1" applyAlignment="1">
      <alignment horizontal="left" vertical="center"/>
    </xf>
    <xf numFmtId="0" fontId="5" fillId="3" borderId="5" xfId="0" applyFont="1" applyFill="1" applyBorder="1" applyAlignment="1">
      <alignment horizontal="center" vertical="center"/>
    </xf>
    <xf numFmtId="165" fontId="6" fillId="0" borderId="5" xfId="1" applyNumberFormat="1" applyFont="1" applyFill="1" applyBorder="1" applyAlignment="1">
      <alignment horizontal="center"/>
    </xf>
    <xf numFmtId="165" fontId="6" fillId="0" borderId="5" xfId="4" applyNumberFormat="1" applyFont="1" applyFill="1" applyBorder="1" applyAlignment="1">
      <alignment horizontal="center"/>
    </xf>
    <xf numFmtId="165" fontId="6" fillId="0" borderId="5" xfId="8" applyNumberFormat="1" applyFont="1" applyFill="1" applyBorder="1" applyAlignment="1">
      <alignment horizontal="center"/>
    </xf>
    <xf numFmtId="166" fontId="9" fillId="0" borderId="5" xfId="0" applyNumberFormat="1" applyFont="1" applyFill="1" applyBorder="1" applyAlignment="1">
      <alignment horizontal="center"/>
    </xf>
    <xf numFmtId="164" fontId="14" fillId="0" borderId="0" xfId="4" applyNumberFormat="1" applyFont="1" applyFill="1" applyBorder="1" applyAlignment="1">
      <alignment horizontal="center" vertical="center"/>
    </xf>
    <xf numFmtId="0" fontId="0" fillId="0" borderId="0" xfId="0" applyFont="1" applyAlignment="1">
      <alignment horizontal="center"/>
    </xf>
    <xf numFmtId="0" fontId="0" fillId="0" borderId="3" xfId="0" applyFont="1" applyBorder="1" applyAlignment="1">
      <alignment horizontal="center"/>
    </xf>
    <xf numFmtId="0" fontId="0" fillId="0" borderId="0" xfId="0" applyFont="1" applyFill="1" applyAlignment="1">
      <alignment horizontal="center"/>
    </xf>
    <xf numFmtId="0" fontId="0" fillId="0" borderId="0" xfId="0" applyFont="1" applyFill="1" applyBorder="1" applyAlignment="1">
      <alignment horizontal="center"/>
    </xf>
    <xf numFmtId="0" fontId="0" fillId="0" borderId="0" xfId="0" applyFont="1" applyBorder="1" applyAlignment="1">
      <alignment horizontal="center"/>
    </xf>
    <xf numFmtId="165" fontId="0" fillId="0" borderId="0" xfId="0" applyNumberFormat="1" applyFont="1" applyBorder="1" applyAlignment="1">
      <alignment horizontal="center"/>
    </xf>
    <xf numFmtId="165" fontId="0" fillId="0" borderId="0" xfId="0" applyNumberFormat="1" applyFont="1" applyAlignment="1">
      <alignment horizontal="center"/>
    </xf>
    <xf numFmtId="0" fontId="0" fillId="0" borderId="5" xfId="0" applyFont="1" applyBorder="1" applyAlignment="1">
      <alignment horizontal="center"/>
    </xf>
    <xf numFmtId="165" fontId="0" fillId="0" borderId="5" xfId="0" applyNumberFormat="1" applyFont="1" applyBorder="1" applyAlignment="1">
      <alignment horizontal="center"/>
    </xf>
    <xf numFmtId="0" fontId="0" fillId="0" borderId="0" xfId="0" applyFont="1" applyBorder="1" applyAlignment="1">
      <alignment horizontal="left" vertical="center"/>
    </xf>
    <xf numFmtId="167" fontId="6" fillId="0" borderId="0" xfId="1" applyNumberFormat="1" applyFont="1" applyFill="1" applyBorder="1"/>
    <xf numFmtId="167" fontId="6" fillId="0" borderId="0" xfId="4" applyNumberFormat="1" applyFont="1" applyFill="1" applyBorder="1"/>
    <xf numFmtId="167" fontId="6" fillId="0" borderId="0" xfId="8" applyNumberFormat="1" applyFont="1" applyFill="1" applyBorder="1"/>
    <xf numFmtId="167" fontId="0" fillId="0" borderId="0" xfId="0" applyNumberFormat="1" applyFont="1" applyFill="1" applyBorder="1"/>
    <xf numFmtId="167" fontId="6" fillId="0" borderId="1" xfId="8" applyNumberFormat="1" applyFont="1" applyFill="1" applyBorder="1"/>
    <xf numFmtId="167" fontId="6" fillId="0" borderId="3" xfId="1" applyNumberFormat="1" applyFont="1" applyFill="1" applyBorder="1"/>
    <xf numFmtId="167" fontId="6" fillId="0" borderId="8" xfId="4" applyNumberFormat="1" applyFont="1" applyFill="1" applyBorder="1"/>
    <xf numFmtId="167" fontId="6" fillId="0" borderId="3" xfId="4" applyNumberFormat="1" applyFont="1" applyFill="1" applyBorder="1"/>
    <xf numFmtId="167" fontId="6" fillId="0" borderId="8" xfId="8" applyNumberFormat="1" applyFont="1" applyFill="1" applyBorder="1"/>
    <xf numFmtId="167" fontId="6" fillId="0" borderId="3" xfId="8" applyNumberFormat="1" applyFont="1" applyFill="1" applyBorder="1"/>
    <xf numFmtId="167" fontId="0" fillId="0" borderId="8" xfId="0" applyNumberFormat="1" applyFont="1" applyFill="1" applyBorder="1"/>
    <xf numFmtId="167" fontId="6" fillId="0" borderId="8" xfId="1" applyNumberFormat="1" applyFont="1" applyFill="1" applyBorder="1"/>
    <xf numFmtId="167" fontId="6" fillId="0" borderId="4" xfId="8" applyNumberFormat="1" applyFont="1" applyFill="1" applyBorder="1"/>
    <xf numFmtId="167" fontId="6" fillId="0" borderId="6" xfId="8" applyNumberFormat="1" applyFont="1" applyFill="1" applyBorder="1"/>
    <xf numFmtId="167" fontId="6" fillId="0" borderId="4" xfId="1" applyNumberFormat="1" applyFont="1" applyFill="1" applyBorder="1"/>
    <xf numFmtId="167" fontId="6" fillId="0" borderId="1" xfId="1" applyNumberFormat="1" applyFont="1" applyFill="1" applyBorder="1"/>
    <xf numFmtId="167" fontId="6" fillId="0" borderId="1" xfId="4" applyNumberFormat="1" applyFont="1" applyFill="1" applyBorder="1"/>
    <xf numFmtId="167" fontId="6" fillId="0" borderId="6" xfId="4" applyNumberFormat="1" applyFont="1" applyFill="1" applyBorder="1"/>
    <xf numFmtId="167" fontId="6" fillId="0" borderId="4" xfId="4" applyNumberFormat="1" applyFont="1" applyFill="1" applyBorder="1"/>
    <xf numFmtId="167" fontId="0" fillId="0" borderId="1" xfId="0" applyNumberFormat="1" applyFont="1" applyFill="1" applyBorder="1"/>
    <xf numFmtId="167" fontId="0" fillId="0" borderId="6" xfId="0" applyNumberFormat="1" applyFont="1" applyFill="1" applyBorder="1"/>
    <xf numFmtId="167" fontId="6" fillId="0" borderId="6" xfId="1" applyNumberFormat="1" applyFont="1" applyFill="1" applyBorder="1"/>
    <xf numFmtId="167" fontId="0" fillId="0" borderId="4" xfId="0" applyNumberFormat="1" applyFont="1" applyFill="1" applyBorder="1"/>
    <xf numFmtId="167" fontId="0" fillId="0" borderId="3" xfId="0" applyNumberFormat="1" applyFont="1" applyFill="1" applyBorder="1"/>
    <xf numFmtId="0" fontId="5" fillId="0" borderId="5" xfId="0" applyFont="1" applyBorder="1" applyAlignment="1">
      <alignment horizontal="center"/>
    </xf>
    <xf numFmtId="167" fontId="0" fillId="0" borderId="0" xfId="0" applyNumberFormat="1" applyFont="1" applyBorder="1" applyAlignment="1">
      <alignment horizontal="center"/>
    </xf>
    <xf numFmtId="0" fontId="1" fillId="0" borderId="0" xfId="0" applyFont="1" applyBorder="1" applyAlignment="1">
      <alignment horizontal="center"/>
    </xf>
    <xf numFmtId="0" fontId="1" fillId="0" borderId="5" xfId="0" applyFont="1" applyFill="1" applyBorder="1" applyAlignment="1">
      <alignment horizontal="center"/>
    </xf>
    <xf numFmtId="0" fontId="5" fillId="2" borderId="5" xfId="0" applyFont="1" applyFill="1" applyBorder="1" applyAlignment="1">
      <alignment horizontal="center"/>
    </xf>
    <xf numFmtId="165" fontId="6" fillId="0" borderId="0" xfId="0" applyNumberFormat="1" applyFont="1" applyFill="1" applyBorder="1" applyAlignment="1">
      <alignment horizontal="center"/>
    </xf>
    <xf numFmtId="0" fontId="15" fillId="6" borderId="5" xfId="0" applyFont="1" applyFill="1" applyBorder="1" applyAlignment="1">
      <alignment horizontal="center" vertical="center"/>
    </xf>
    <xf numFmtId="0" fontId="15" fillId="4" borderId="5" xfId="0" applyFont="1" applyFill="1" applyBorder="1" applyAlignment="1">
      <alignment horizontal="center" vertical="center"/>
    </xf>
    <xf numFmtId="165" fontId="6" fillId="0" borderId="0" xfId="0" applyNumberFormat="1" applyFont="1" applyFill="1" applyBorder="1" applyAlignment="1">
      <alignment horizontal="left"/>
    </xf>
    <xf numFmtId="0" fontId="15" fillId="7" borderId="5" xfId="0" applyFont="1" applyFill="1" applyBorder="1" applyAlignment="1">
      <alignment horizontal="center"/>
    </xf>
    <xf numFmtId="165" fontId="8" fillId="0" borderId="5" xfId="0" applyNumberFormat="1" applyFont="1" applyBorder="1" applyAlignment="1">
      <alignment horizontal="center"/>
    </xf>
    <xf numFmtId="165" fontId="8" fillId="0" borderId="5" xfId="4" applyNumberFormat="1" applyFont="1" applyFill="1" applyBorder="1" applyAlignment="1">
      <alignment horizontal="center" vertical="center"/>
    </xf>
    <xf numFmtId="165" fontId="8" fillId="0" borderId="5" xfId="0" applyNumberFormat="1" applyFont="1" applyFill="1" applyBorder="1" applyAlignment="1">
      <alignment horizontal="center" wrapText="1"/>
    </xf>
    <xf numFmtId="165" fontId="8" fillId="0" borderId="9" xfId="0" applyNumberFormat="1" applyFont="1" applyBorder="1" applyAlignment="1">
      <alignment horizontal="center"/>
    </xf>
    <xf numFmtId="0" fontId="8" fillId="0" borderId="10" xfId="0" applyFont="1" applyBorder="1" applyAlignment="1">
      <alignment horizontal="center"/>
    </xf>
    <xf numFmtId="165" fontId="8" fillId="0" borderId="10" xfId="0" applyNumberFormat="1" applyFont="1" applyFill="1" applyBorder="1" applyAlignment="1">
      <alignment horizontal="left"/>
    </xf>
    <xf numFmtId="165" fontId="6" fillId="0" borderId="0" xfId="0" applyNumberFormat="1" applyFont="1" applyFill="1" applyBorder="1" applyAlignment="1"/>
    <xf numFmtId="166" fontId="9" fillId="8" borderId="5" xfId="0" applyNumberFormat="1" applyFont="1" applyFill="1" applyBorder="1" applyAlignment="1">
      <alignment horizontal="center"/>
    </xf>
    <xf numFmtId="166" fontId="9" fillId="9" borderId="5" xfId="0" applyNumberFormat="1" applyFont="1" applyFill="1" applyBorder="1" applyAlignment="1">
      <alignment horizontal="center"/>
    </xf>
    <xf numFmtId="166" fontId="9" fillId="8" borderId="5" xfId="0" applyNumberFormat="1" applyFont="1" applyFill="1" applyBorder="1" applyAlignment="1">
      <alignment horizontal="center" vertical="center"/>
    </xf>
    <xf numFmtId="166" fontId="9" fillId="0" borderId="5" xfId="0" applyNumberFormat="1" applyFont="1" applyBorder="1" applyAlignment="1">
      <alignment horizontal="center"/>
    </xf>
    <xf numFmtId="166" fontId="9" fillId="5" borderId="7" xfId="0" applyNumberFormat="1" applyFont="1" applyFill="1" applyBorder="1" applyAlignment="1">
      <alignment horizontal="center"/>
    </xf>
    <xf numFmtId="165" fontId="0" fillId="0" borderId="0" xfId="0" applyNumberFormat="1" applyFont="1" applyBorder="1" applyAlignment="1">
      <alignment horizontal="center" vertical="center"/>
    </xf>
    <xf numFmtId="165" fontId="1" fillId="0" borderId="0" xfId="0" applyNumberFormat="1" applyFont="1" applyAlignment="1">
      <alignment horizontal="center"/>
    </xf>
    <xf numFmtId="0" fontId="5" fillId="0" borderId="5" xfId="0" applyFont="1" applyFill="1" applyBorder="1" applyAlignment="1">
      <alignment horizontal="left" vertical="center"/>
    </xf>
    <xf numFmtId="0" fontId="5" fillId="0" borderId="5" xfId="0" applyFont="1" applyFill="1" applyBorder="1" applyAlignment="1">
      <alignment horizontal="center" vertical="center"/>
    </xf>
    <xf numFmtId="11" fontId="0" fillId="0" borderId="0" xfId="0" applyNumberFormat="1" applyFont="1" applyAlignment="1">
      <alignment horizontal="center"/>
    </xf>
    <xf numFmtId="0" fontId="11" fillId="0" borderId="5" xfId="0" applyFont="1" applyFill="1" applyBorder="1" applyAlignment="1">
      <alignment horizontal="center" vertical="center"/>
    </xf>
    <xf numFmtId="166" fontId="5" fillId="0" borderId="5" xfId="0" applyNumberFormat="1" applyFont="1" applyBorder="1" applyAlignment="1">
      <alignment horizontal="center"/>
    </xf>
    <xf numFmtId="11" fontId="0" fillId="0" borderId="5" xfId="0" applyNumberFormat="1" applyFont="1" applyBorder="1" applyAlignment="1">
      <alignment horizontal="center"/>
    </xf>
    <xf numFmtId="11" fontId="1" fillId="0" borderId="5" xfId="0" applyNumberFormat="1" applyFont="1" applyBorder="1" applyAlignment="1">
      <alignment horizontal="center"/>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cellXfs>
  <cellStyles count="15">
    <cellStyle name="Millares 2" xfId="3"/>
    <cellStyle name="Millares 2 2" xfId="6"/>
    <cellStyle name="Millares 2 3" xfId="12"/>
    <cellStyle name="Millares 2 3 2" xfId="14"/>
    <cellStyle name="Millares 3" xfId="5"/>
    <cellStyle name="Normal" xfId="0" builtinId="0"/>
    <cellStyle name="Normal 2" xfId="1"/>
    <cellStyle name="Normal 2 2" xfId="2"/>
    <cellStyle name="Normal 2 2 2" xfId="8"/>
    <cellStyle name="Normal 2 2 3" xfId="9"/>
    <cellStyle name="Normal 2 2 3 2" xfId="13"/>
    <cellStyle name="Normal 2 3" xfId="11"/>
    <cellStyle name="Normal 2 3 2" xfId="10"/>
    <cellStyle name="Normal 3" xfId="4"/>
    <cellStyle name="Normal 4"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7"/>
  <sheetViews>
    <sheetView topLeftCell="X19" zoomScale="80" zoomScaleNormal="80" workbookViewId="0">
      <selection activeCell="AQ40" sqref="AQ40"/>
    </sheetView>
  </sheetViews>
  <sheetFormatPr baseColWidth="10" defaultColWidth="11.453125" defaultRowHeight="14.5" x14ac:dyDescent="0.35"/>
  <cols>
    <col min="1" max="1" width="13.54296875" style="1" customWidth="1"/>
    <col min="2" max="2" width="9.26953125" style="1" customWidth="1"/>
    <col min="3" max="3" width="9.54296875" style="1" customWidth="1"/>
    <col min="4" max="4" width="8.453125" style="1" customWidth="1"/>
    <col min="5" max="5" width="9" style="1" customWidth="1"/>
    <col min="6" max="6" width="8.54296875" style="1" customWidth="1"/>
    <col min="7" max="8" width="8.453125" style="1" customWidth="1"/>
    <col min="9" max="9" width="8.81640625" style="1" customWidth="1"/>
    <col min="10" max="10" width="8.26953125" style="1" customWidth="1"/>
    <col min="11" max="11" width="8.1796875" style="1" customWidth="1"/>
    <col min="12" max="12" width="8.26953125" style="1" customWidth="1"/>
    <col min="13" max="13" width="8.1796875" style="1" customWidth="1"/>
    <col min="14" max="15" width="8.26953125" style="1" customWidth="1"/>
    <col min="16" max="17" width="8.1796875" style="1" customWidth="1"/>
    <col min="18" max="18" width="8.26953125" style="1" customWidth="1"/>
    <col min="19" max="19" width="8.81640625" style="1" customWidth="1"/>
    <col min="20" max="20" width="8.26953125" style="1" customWidth="1"/>
    <col min="21" max="22" width="8.54296875" style="1" customWidth="1"/>
    <col min="23" max="23" width="8.453125" style="1" customWidth="1"/>
    <col min="24" max="24" width="7.81640625" style="1" customWidth="1"/>
    <col min="25" max="26" width="8.453125" style="1" customWidth="1"/>
    <col min="27" max="28" width="8.26953125" style="1" customWidth="1"/>
    <col min="29" max="29" width="8.453125" style="1" customWidth="1"/>
    <col min="30" max="30" width="8.1796875" style="1" customWidth="1"/>
    <col min="31" max="31" width="8.54296875" style="1" customWidth="1"/>
    <col min="32" max="33" width="8.26953125" style="1" customWidth="1"/>
    <col min="34" max="35" width="8.453125" style="1" customWidth="1"/>
    <col min="36" max="36" width="8.81640625" style="1" customWidth="1"/>
    <col min="37" max="37" width="8.54296875" style="1" customWidth="1"/>
    <col min="38" max="38" width="8.81640625" style="1" customWidth="1"/>
    <col min="39" max="39" width="8.453125" style="1" customWidth="1"/>
    <col min="40" max="40" width="15.54296875" style="9" customWidth="1"/>
    <col min="41" max="41" width="19.36328125" style="1" customWidth="1"/>
    <col min="42" max="42" width="10.54296875" style="1" customWidth="1"/>
    <col min="43" max="43" width="16" style="1" customWidth="1"/>
    <col min="44" max="44" width="7.81640625" style="1" customWidth="1"/>
    <col min="45" max="16384" width="11.453125" style="1"/>
  </cols>
  <sheetData>
    <row r="1" spans="1:41" s="13" customFormat="1" ht="17.5" x14ac:dyDescent="0.35">
      <c r="A1" s="25" t="s">
        <v>77</v>
      </c>
      <c r="AN1" s="9"/>
    </row>
    <row r="2" spans="1:41" s="2" customFormat="1" x14ac:dyDescent="0.35">
      <c r="A2" s="21"/>
      <c r="B2" s="72" t="s">
        <v>0</v>
      </c>
      <c r="C2" s="72" t="s">
        <v>1</v>
      </c>
      <c r="D2" s="72" t="s">
        <v>2</v>
      </c>
      <c r="E2" s="72" t="s">
        <v>3</v>
      </c>
      <c r="F2" s="72" t="s">
        <v>4</v>
      </c>
      <c r="G2" s="72" t="s">
        <v>5</v>
      </c>
      <c r="H2" s="72" t="s">
        <v>6</v>
      </c>
      <c r="I2" s="72" t="s">
        <v>7</v>
      </c>
      <c r="J2" s="72" t="s">
        <v>8</v>
      </c>
      <c r="K2" s="72" t="s">
        <v>9</v>
      </c>
      <c r="L2" s="22" t="s">
        <v>10</v>
      </c>
      <c r="M2" s="22" t="s">
        <v>11</v>
      </c>
      <c r="N2" s="22" t="s">
        <v>12</v>
      </c>
      <c r="O2" s="22" t="s">
        <v>13</v>
      </c>
      <c r="P2" s="22" t="s">
        <v>14</v>
      </c>
      <c r="Q2" s="22" t="s">
        <v>15</v>
      </c>
      <c r="R2" s="22" t="s">
        <v>16</v>
      </c>
      <c r="S2" s="22" t="s">
        <v>17</v>
      </c>
      <c r="T2" s="22" t="s">
        <v>18</v>
      </c>
      <c r="U2" s="26" t="s">
        <v>19</v>
      </c>
      <c r="V2" s="26" t="s">
        <v>20</v>
      </c>
      <c r="W2" s="26" t="s">
        <v>21</v>
      </c>
      <c r="X2" s="26" t="s">
        <v>22</v>
      </c>
      <c r="Y2" s="26" t="s">
        <v>23</v>
      </c>
      <c r="Z2" s="26" t="s">
        <v>24</v>
      </c>
      <c r="AA2" s="26" t="s">
        <v>25</v>
      </c>
      <c r="AB2" s="26" t="s">
        <v>26</v>
      </c>
      <c r="AC2" s="26" t="s">
        <v>27</v>
      </c>
      <c r="AD2" s="73" t="s">
        <v>28</v>
      </c>
      <c r="AE2" s="73" t="s">
        <v>29</v>
      </c>
      <c r="AF2" s="73" t="s">
        <v>30</v>
      </c>
      <c r="AG2" s="73" t="s">
        <v>31</v>
      </c>
      <c r="AH2" s="73" t="s">
        <v>32</v>
      </c>
      <c r="AI2" s="73" t="s">
        <v>33</v>
      </c>
      <c r="AJ2" s="73" t="s">
        <v>34</v>
      </c>
      <c r="AK2" s="73" t="s">
        <v>35</v>
      </c>
      <c r="AL2" s="73" t="s">
        <v>36</v>
      </c>
      <c r="AM2" s="73" t="s">
        <v>37</v>
      </c>
      <c r="AN2" s="75" t="s">
        <v>70</v>
      </c>
    </row>
    <row r="3" spans="1:41" ht="15.5" x14ac:dyDescent="0.35">
      <c r="A3" s="21" t="s">
        <v>40</v>
      </c>
      <c r="B3" s="24">
        <v>1.8982536066818525</v>
      </c>
      <c r="C3" s="24">
        <v>1</v>
      </c>
      <c r="D3" s="24">
        <v>1.6470588235294119</v>
      </c>
      <c r="E3" s="24">
        <v>1.2725884448969202</v>
      </c>
      <c r="F3" s="24">
        <v>1</v>
      </c>
      <c r="G3" s="24">
        <v>1</v>
      </c>
      <c r="H3" s="24">
        <v>1.9821605550049557</v>
      </c>
      <c r="I3" s="24">
        <v>1.6840687100033682</v>
      </c>
      <c r="J3" s="24">
        <v>0.71336852618062496</v>
      </c>
      <c r="K3" s="24">
        <v>1.3999720005599887</v>
      </c>
      <c r="L3" s="24">
        <v>2.8719126938541066</v>
      </c>
      <c r="M3" s="24">
        <v>1</v>
      </c>
      <c r="N3" s="24">
        <v>1.5133171912832928</v>
      </c>
      <c r="O3" s="24">
        <v>1.2584948401711553</v>
      </c>
      <c r="P3" s="24">
        <v>1.2514078338130397</v>
      </c>
      <c r="Q3" s="24">
        <v>1.2042389210019266</v>
      </c>
      <c r="R3" s="24">
        <v>2.0550760378133992</v>
      </c>
      <c r="S3" s="24">
        <v>2.1958717610891521</v>
      </c>
      <c r="T3" s="24">
        <v>1.5554518587649711</v>
      </c>
      <c r="U3" s="24">
        <v>1</v>
      </c>
      <c r="V3" s="24">
        <v>1.9646365422396856</v>
      </c>
      <c r="W3" s="24">
        <v>1</v>
      </c>
      <c r="X3" s="24">
        <v>2.7314941272876263</v>
      </c>
      <c r="Y3" s="24">
        <v>1</v>
      </c>
      <c r="Z3" s="24">
        <v>1.7364125716270187</v>
      </c>
      <c r="AA3" s="24">
        <v>1</v>
      </c>
      <c r="AB3" s="24">
        <v>1.5885623510722797</v>
      </c>
      <c r="AC3" s="24">
        <v>2.1132713440405748</v>
      </c>
      <c r="AD3" s="24">
        <v>1.4450867052023122</v>
      </c>
      <c r="AE3" s="24">
        <v>2.9472443265546713</v>
      </c>
      <c r="AF3" s="24">
        <v>1</v>
      </c>
      <c r="AG3" s="24">
        <v>1.7076502732240437</v>
      </c>
      <c r="AH3" s="24">
        <v>0.77243936350996445</v>
      </c>
      <c r="AI3" s="24">
        <v>1</v>
      </c>
      <c r="AJ3" s="24">
        <v>1</v>
      </c>
      <c r="AK3" s="24">
        <v>2.4084778420038533</v>
      </c>
      <c r="AL3" s="24">
        <v>1.160631383472609</v>
      </c>
      <c r="AM3" s="24">
        <v>1</v>
      </c>
      <c r="AN3" s="23">
        <f t="shared" ref="AN3:AN12" si="0">PRODUCT(B3:AM3)</f>
        <v>377002.42163712141</v>
      </c>
      <c r="AO3" s="5"/>
    </row>
    <row r="4" spans="1:41" ht="15.5" x14ac:dyDescent="0.35">
      <c r="A4" s="21" t="s">
        <v>41</v>
      </c>
      <c r="B4" s="27">
        <v>1</v>
      </c>
      <c r="C4" s="27">
        <v>1.2309207287050714</v>
      </c>
      <c r="D4" s="27">
        <v>1.2725884448969202</v>
      </c>
      <c r="E4" s="27">
        <v>1.6471750947125681</v>
      </c>
      <c r="F4" s="27">
        <v>1.5135462388375966</v>
      </c>
      <c r="G4" s="27">
        <v>1.4088475626937165</v>
      </c>
      <c r="H4" s="27">
        <v>2.0181634712411705</v>
      </c>
      <c r="I4" s="27">
        <v>1.6840687100033682</v>
      </c>
      <c r="J4" s="27">
        <v>3.3433634236041461</v>
      </c>
      <c r="K4" s="27">
        <v>1</v>
      </c>
      <c r="L4" s="27">
        <v>1</v>
      </c>
      <c r="M4" s="27">
        <v>1</v>
      </c>
      <c r="N4" s="27">
        <v>0.74671445639187572</v>
      </c>
      <c r="O4" s="27">
        <v>1.2584948401711553</v>
      </c>
      <c r="P4" s="27">
        <v>1.2514078338130397</v>
      </c>
      <c r="Q4" s="27">
        <v>1</v>
      </c>
      <c r="R4" s="27">
        <v>2.0550760378133992</v>
      </c>
      <c r="S4" s="27">
        <v>1.8362100624311422</v>
      </c>
      <c r="T4" s="27">
        <v>1</v>
      </c>
      <c r="U4" s="27">
        <v>1.4736221632773356</v>
      </c>
      <c r="V4" s="27">
        <v>1</v>
      </c>
      <c r="W4" s="27">
        <v>1</v>
      </c>
      <c r="X4" s="27">
        <v>1.5775358889414735</v>
      </c>
      <c r="Y4" s="27">
        <v>1</v>
      </c>
      <c r="Z4" s="27">
        <v>1.7364125716270187</v>
      </c>
      <c r="AA4" s="28">
        <v>1.6471750947125681</v>
      </c>
      <c r="AB4" s="28">
        <v>0.79428117553613986</v>
      </c>
      <c r="AC4" s="28">
        <v>1.3099292638197537</v>
      </c>
      <c r="AD4" s="28">
        <v>3.2467532467532467</v>
      </c>
      <c r="AE4" s="28">
        <v>1.4736221632773356</v>
      </c>
      <c r="AF4" s="28">
        <v>0.75165363800360796</v>
      </c>
      <c r="AG4" s="28">
        <v>1</v>
      </c>
      <c r="AH4" s="28">
        <v>0.77243936350996445</v>
      </c>
      <c r="AI4" s="28">
        <v>0.70881769208959455</v>
      </c>
      <c r="AJ4" s="28">
        <v>1.1428571428571428</v>
      </c>
      <c r="AK4" s="28">
        <v>2.4084778420038533</v>
      </c>
      <c r="AL4" s="28">
        <v>1</v>
      </c>
      <c r="AM4" s="28">
        <v>1.9477989871445267</v>
      </c>
      <c r="AN4" s="23">
        <f t="shared" si="0"/>
        <v>20262.053570797892</v>
      </c>
      <c r="AO4" s="5"/>
    </row>
    <row r="5" spans="1:41" ht="15.5" x14ac:dyDescent="0.35">
      <c r="A5" s="21" t="s">
        <v>42</v>
      </c>
      <c r="B5" s="28">
        <v>1</v>
      </c>
      <c r="C5" s="28">
        <v>1.6840687100033682</v>
      </c>
      <c r="D5" s="28">
        <v>1</v>
      </c>
      <c r="E5" s="28">
        <v>1.6471750947125681</v>
      </c>
      <c r="F5" s="28">
        <v>1.5135462388375966</v>
      </c>
      <c r="G5" s="28">
        <v>1.7229496898690557</v>
      </c>
      <c r="H5" s="28">
        <v>2.0181634712411705</v>
      </c>
      <c r="I5" s="28">
        <v>0.84203435500168411</v>
      </c>
      <c r="J5" s="28">
        <v>1</v>
      </c>
      <c r="K5" s="28">
        <v>1.3999720005599887</v>
      </c>
      <c r="L5" s="28">
        <v>1</v>
      </c>
      <c r="M5" s="28">
        <v>1</v>
      </c>
      <c r="N5" s="28">
        <v>1.4934289127837514</v>
      </c>
      <c r="O5" s="28">
        <v>1.2584948401711553</v>
      </c>
      <c r="P5" s="28">
        <v>2.4888003982080638</v>
      </c>
      <c r="Q5" s="28">
        <v>1.7099863201094392</v>
      </c>
      <c r="R5" s="28">
        <v>2.0550760378133992</v>
      </c>
      <c r="S5" s="28">
        <v>2.1958717610891521</v>
      </c>
      <c r="T5" s="28">
        <v>0.77772592938248553</v>
      </c>
      <c r="U5" s="28">
        <v>1.5135462388375966</v>
      </c>
      <c r="V5" s="28">
        <v>0.67069081153588195</v>
      </c>
      <c r="W5" s="28">
        <v>1</v>
      </c>
      <c r="X5" s="28">
        <v>1</v>
      </c>
      <c r="Y5" s="28">
        <v>1</v>
      </c>
      <c r="Z5" s="28">
        <v>1.1789672247111531</v>
      </c>
      <c r="AA5" s="28">
        <v>0.82358754735628403</v>
      </c>
      <c r="AB5" s="28">
        <v>1.3495276653171391</v>
      </c>
      <c r="AC5" s="28">
        <v>2.1132713440405748</v>
      </c>
      <c r="AD5" s="28">
        <v>0.7225433526011561</v>
      </c>
      <c r="AE5" s="28">
        <v>1.5135462388375966</v>
      </c>
      <c r="AF5" s="28">
        <v>1.4934289127837514</v>
      </c>
      <c r="AG5" s="28">
        <v>2.413127413127413</v>
      </c>
      <c r="AH5" s="28">
        <v>1.5448787270199289</v>
      </c>
      <c r="AI5" s="28">
        <v>1.4176353841791891</v>
      </c>
      <c r="AJ5" s="28">
        <v>0.88888888888888884</v>
      </c>
      <c r="AK5" s="28">
        <v>1.7099863201094392</v>
      </c>
      <c r="AL5" s="28">
        <v>1.160631383472609</v>
      </c>
      <c r="AM5" s="28">
        <v>2.0550760378133992</v>
      </c>
      <c r="AN5" s="23">
        <f t="shared" si="0"/>
        <v>42497.735374290372</v>
      </c>
      <c r="AO5" s="5"/>
    </row>
    <row r="6" spans="1:41" ht="15.5" x14ac:dyDescent="0.35">
      <c r="A6" s="21" t="s">
        <v>39</v>
      </c>
      <c r="B6" s="28">
        <v>2.1132713440405748</v>
      </c>
      <c r="C6" s="29">
        <v>1.2309207287050714</v>
      </c>
      <c r="D6" s="28">
        <v>1.6471750947125681</v>
      </c>
      <c r="E6" s="28">
        <v>1</v>
      </c>
      <c r="F6" s="28">
        <v>0.75677311941879832</v>
      </c>
      <c r="G6" s="28">
        <v>1.4088475626937165</v>
      </c>
      <c r="H6" s="28">
        <v>1</v>
      </c>
      <c r="I6" s="28">
        <v>2.4618414574101428</v>
      </c>
      <c r="J6" s="28">
        <v>1.4267370523612499</v>
      </c>
      <c r="K6" s="28">
        <v>1</v>
      </c>
      <c r="L6" s="28">
        <v>1.5342129487572873</v>
      </c>
      <c r="M6" s="28">
        <v>1</v>
      </c>
      <c r="N6" s="28">
        <v>1.4934289127837514</v>
      </c>
      <c r="O6" s="28">
        <v>1.2584948401711553</v>
      </c>
      <c r="P6" s="28">
        <v>1</v>
      </c>
      <c r="Q6" s="28">
        <v>2.4084778420038533</v>
      </c>
      <c r="R6" s="28">
        <v>1.9477989871445267</v>
      </c>
      <c r="S6" s="28">
        <v>1</v>
      </c>
      <c r="T6" s="28">
        <v>1</v>
      </c>
      <c r="U6" s="29">
        <v>2.9472443265546713</v>
      </c>
      <c r="V6" s="28">
        <v>1.3413816230717639</v>
      </c>
      <c r="W6" s="28">
        <v>1</v>
      </c>
      <c r="X6" s="28">
        <v>1</v>
      </c>
      <c r="Y6" s="28">
        <v>1.4176353841791891</v>
      </c>
      <c r="Z6" s="28">
        <v>1</v>
      </c>
      <c r="AA6" s="28">
        <v>1.6471750947125681</v>
      </c>
      <c r="AB6" s="28">
        <v>1.5885623510722797</v>
      </c>
      <c r="AC6" s="28">
        <v>1.3099292638197537</v>
      </c>
      <c r="AD6" s="28">
        <v>1.4450867052023122</v>
      </c>
      <c r="AE6" s="28">
        <v>1.5135462388375966</v>
      </c>
      <c r="AF6" s="28">
        <v>1.5033072760072159</v>
      </c>
      <c r="AG6" s="28">
        <v>1.7076502732240437</v>
      </c>
      <c r="AH6" s="28">
        <v>1.5448787270199289</v>
      </c>
      <c r="AI6" s="28">
        <v>1</v>
      </c>
      <c r="AJ6" s="28">
        <v>1.7777777777777777</v>
      </c>
      <c r="AK6" s="28">
        <v>1</v>
      </c>
      <c r="AL6" s="28">
        <v>1.160631383472609</v>
      </c>
      <c r="AM6" s="28">
        <v>2.0550760378133992</v>
      </c>
      <c r="AN6" s="23">
        <f t="shared" si="0"/>
        <v>153363.68835091451</v>
      </c>
      <c r="AO6" s="5"/>
    </row>
    <row r="7" spans="1:41" ht="15.5" x14ac:dyDescent="0.35">
      <c r="A7" s="21" t="s">
        <v>38</v>
      </c>
      <c r="B7" s="28">
        <v>2.1132713440405748</v>
      </c>
      <c r="C7" s="28">
        <v>1.6840687100033682</v>
      </c>
      <c r="D7" s="28">
        <v>1</v>
      </c>
      <c r="E7" s="28">
        <v>1.6471750947125681</v>
      </c>
      <c r="F7" s="28">
        <v>1.5135462388375966</v>
      </c>
      <c r="G7" s="28">
        <v>1</v>
      </c>
      <c r="H7" s="28">
        <v>0.99108027750247785</v>
      </c>
      <c r="I7" s="28">
        <v>1.6840687100033682</v>
      </c>
      <c r="J7" s="28">
        <v>0.71336852618062496</v>
      </c>
      <c r="K7" s="28">
        <v>1.3999720005599887</v>
      </c>
      <c r="L7" s="28">
        <v>1</v>
      </c>
      <c r="M7" s="28">
        <v>1</v>
      </c>
      <c r="N7" s="28">
        <v>1.4934289127837514</v>
      </c>
      <c r="O7" s="28">
        <v>2.4342745861733204</v>
      </c>
      <c r="P7" s="28">
        <v>1</v>
      </c>
      <c r="Q7" s="28">
        <v>0.85499316005471959</v>
      </c>
      <c r="R7" s="28">
        <v>1.9477989871445267</v>
      </c>
      <c r="S7" s="28">
        <v>1.097935880544576</v>
      </c>
      <c r="T7" s="28">
        <v>1.5554518587649711</v>
      </c>
      <c r="U7" s="28">
        <v>1</v>
      </c>
      <c r="V7" s="28">
        <v>1</v>
      </c>
      <c r="W7" s="28">
        <v>2.6666666666666665</v>
      </c>
      <c r="X7" s="28">
        <v>1.5775358889414735</v>
      </c>
      <c r="Y7" s="28">
        <v>1</v>
      </c>
      <c r="Z7" s="28">
        <v>0.86820628581350934</v>
      </c>
      <c r="AA7" s="29">
        <v>1</v>
      </c>
      <c r="AB7" s="29">
        <v>0.79428117553613986</v>
      </c>
      <c r="AC7" s="29">
        <v>1.3099292638197537</v>
      </c>
      <c r="AD7" s="29">
        <v>1</v>
      </c>
      <c r="AE7" s="29">
        <v>1</v>
      </c>
      <c r="AF7" s="29">
        <v>0.75165363800360796</v>
      </c>
      <c r="AG7" s="29">
        <v>2.413127413127413</v>
      </c>
      <c r="AH7" s="29">
        <v>1</v>
      </c>
      <c r="AI7" s="29">
        <v>1.4176353841791891</v>
      </c>
      <c r="AJ7" s="29">
        <v>1.7777777777777777</v>
      </c>
      <c r="AK7" s="29">
        <v>1.7099863201094392</v>
      </c>
      <c r="AL7" s="29">
        <v>1.160631383472609</v>
      </c>
      <c r="AM7" s="29">
        <v>1</v>
      </c>
      <c r="AN7" s="83">
        <f t="shared" si="0"/>
        <v>5271.8969870977962</v>
      </c>
      <c r="AO7" s="5"/>
    </row>
    <row r="8" spans="1:41" ht="15.5" x14ac:dyDescent="0.35">
      <c r="A8" s="21" t="s">
        <v>43</v>
      </c>
      <c r="B8" s="29">
        <v>1.8982536066818525</v>
      </c>
      <c r="C8" s="29">
        <v>1.6840687100033682</v>
      </c>
      <c r="D8" s="29">
        <v>0.82358754735628403</v>
      </c>
      <c r="E8" s="29">
        <v>1.2725884448969202</v>
      </c>
      <c r="F8" s="29">
        <v>1.5135462388375966</v>
      </c>
      <c r="G8" s="29">
        <v>1.4088475626937165</v>
      </c>
      <c r="H8" s="29">
        <v>1</v>
      </c>
      <c r="I8" s="29">
        <v>1.6840687100033682</v>
      </c>
      <c r="J8" s="29">
        <v>1.4267370523612499</v>
      </c>
      <c r="K8" s="29">
        <v>0.69998600027999436</v>
      </c>
      <c r="L8" s="29">
        <v>1.5342129487572873</v>
      </c>
      <c r="M8" s="29">
        <v>1.0090817356205852</v>
      </c>
      <c r="N8" s="29">
        <v>0.74671445639187572</v>
      </c>
      <c r="O8" s="29">
        <v>0.62924742008557766</v>
      </c>
      <c r="P8" s="29">
        <v>0.62570391690651983</v>
      </c>
      <c r="Q8" s="29">
        <v>1.7099863201094392</v>
      </c>
      <c r="R8" s="29">
        <v>1.9477989871445267</v>
      </c>
      <c r="S8" s="29">
        <v>0.91810503121557108</v>
      </c>
      <c r="T8" s="29">
        <v>1.4001680201624196</v>
      </c>
      <c r="U8" s="29">
        <v>1</v>
      </c>
      <c r="V8" s="29">
        <v>1.3413816230717639</v>
      </c>
      <c r="W8" s="29">
        <v>1.3333333333333333</v>
      </c>
      <c r="X8" s="29">
        <v>1</v>
      </c>
      <c r="Y8" s="29">
        <v>1</v>
      </c>
      <c r="Z8" s="29">
        <v>1.7364125716270187</v>
      </c>
      <c r="AA8" s="29">
        <v>1.2725884448969202</v>
      </c>
      <c r="AB8" s="29">
        <v>0.79428117553613986</v>
      </c>
      <c r="AC8" s="29">
        <v>1.3099292638197537</v>
      </c>
      <c r="AD8" s="29">
        <v>1</v>
      </c>
      <c r="AE8" s="29">
        <v>0.75677311941879832</v>
      </c>
      <c r="AF8" s="29">
        <v>1</v>
      </c>
      <c r="AG8" s="29">
        <v>1.7076502732240437</v>
      </c>
      <c r="AH8" s="29">
        <v>1</v>
      </c>
      <c r="AI8" s="29">
        <v>3.394433129667346</v>
      </c>
      <c r="AJ8" s="29">
        <v>1</v>
      </c>
      <c r="AK8" s="29">
        <v>0.85499316005471959</v>
      </c>
      <c r="AL8" s="29">
        <v>7.2254335260115612</v>
      </c>
      <c r="AM8" s="29">
        <v>2.0550760378133992</v>
      </c>
      <c r="AN8" s="83">
        <f t="shared" si="0"/>
        <v>5362.5478267085218</v>
      </c>
      <c r="AO8" s="5"/>
    </row>
    <row r="9" spans="1:41" ht="15.5" x14ac:dyDescent="0.35">
      <c r="A9" s="21" t="s">
        <v>44</v>
      </c>
      <c r="B9" s="27">
        <v>1</v>
      </c>
      <c r="C9" s="27">
        <v>2.4618414574101428</v>
      </c>
      <c r="D9" s="27">
        <v>1.2725884448969202</v>
      </c>
      <c r="E9" s="27">
        <v>1.6471750947125681</v>
      </c>
      <c r="F9" s="27">
        <v>1.5135462388375966</v>
      </c>
      <c r="G9" s="27">
        <v>3.4458993797381114</v>
      </c>
      <c r="H9" s="27">
        <v>2.0181634712411705</v>
      </c>
      <c r="I9" s="27">
        <v>1.2309207287050714</v>
      </c>
      <c r="J9" s="27">
        <v>0.71336852618062496</v>
      </c>
      <c r="K9" s="27">
        <v>1</v>
      </c>
      <c r="L9" s="27">
        <v>1</v>
      </c>
      <c r="M9" s="27">
        <v>1.0090817356205852</v>
      </c>
      <c r="N9" s="27">
        <v>1.4934289127837514</v>
      </c>
      <c r="O9" s="27">
        <v>1.2584948401711553</v>
      </c>
      <c r="P9" s="27">
        <v>4.9776007964161275</v>
      </c>
      <c r="Q9" s="27">
        <v>1.2042389210019266</v>
      </c>
      <c r="R9" s="27">
        <v>0.97389949357226335</v>
      </c>
      <c r="S9" s="27">
        <v>0.91810503121557108</v>
      </c>
      <c r="T9" s="27">
        <v>1</v>
      </c>
      <c r="U9" s="27">
        <v>1.5135462388375966</v>
      </c>
      <c r="V9" s="27">
        <v>1.3413816230717639</v>
      </c>
      <c r="W9" s="27">
        <v>1</v>
      </c>
      <c r="X9" s="27">
        <v>1</v>
      </c>
      <c r="Y9" s="27">
        <v>1.697216564833673</v>
      </c>
      <c r="Z9" s="27">
        <v>1.7364125716270187</v>
      </c>
      <c r="AA9" s="27">
        <v>1</v>
      </c>
      <c r="AB9" s="27">
        <v>2.6990553306342782</v>
      </c>
      <c r="AC9" s="27">
        <v>1</v>
      </c>
      <c r="AD9" s="27">
        <v>1</v>
      </c>
      <c r="AE9" s="27">
        <v>1.5135462388375966</v>
      </c>
      <c r="AF9" s="27">
        <v>1</v>
      </c>
      <c r="AG9" s="27">
        <v>2.413127413127413</v>
      </c>
      <c r="AH9" s="27">
        <v>1</v>
      </c>
      <c r="AI9" s="27">
        <v>0.70881769208959455</v>
      </c>
      <c r="AJ9" s="27">
        <v>2.2857142857142856</v>
      </c>
      <c r="AK9" s="27">
        <v>1.2042389210019266</v>
      </c>
      <c r="AL9" s="27">
        <v>1.160631383472609</v>
      </c>
      <c r="AM9" s="27">
        <v>1</v>
      </c>
      <c r="AN9" s="23">
        <f t="shared" si="0"/>
        <v>64755.621071758222</v>
      </c>
      <c r="AO9" s="5"/>
    </row>
    <row r="10" spans="1:41" ht="15.5" x14ac:dyDescent="0.35">
      <c r="A10" s="21" t="s">
        <v>45</v>
      </c>
      <c r="B10" s="29">
        <v>1</v>
      </c>
      <c r="C10" s="29">
        <v>0.84203435500168411</v>
      </c>
      <c r="D10" s="29">
        <v>1.6471750947125681</v>
      </c>
      <c r="E10" s="29">
        <v>1</v>
      </c>
      <c r="F10" s="29">
        <v>0.75677311941879832</v>
      </c>
      <c r="G10" s="29">
        <v>1.4088475626937165</v>
      </c>
      <c r="H10" s="29">
        <v>1</v>
      </c>
      <c r="I10" s="29">
        <v>2.4618414574101428</v>
      </c>
      <c r="J10" s="29">
        <v>1</v>
      </c>
      <c r="K10" s="29">
        <v>1.3999720005599887</v>
      </c>
      <c r="L10" s="29">
        <v>1.5342129487572873</v>
      </c>
      <c r="M10" s="29">
        <v>0.99108027750247785</v>
      </c>
      <c r="N10" s="29">
        <v>0.74671445639187572</v>
      </c>
      <c r="O10" s="29">
        <v>1.2584948401711553</v>
      </c>
      <c r="P10" s="29">
        <v>1.2514078338130397</v>
      </c>
      <c r="Q10" s="29">
        <v>1</v>
      </c>
      <c r="R10" s="29">
        <v>1.0275380189066996</v>
      </c>
      <c r="S10" s="29">
        <v>1</v>
      </c>
      <c r="T10" s="29">
        <v>2.8003360403248392</v>
      </c>
      <c r="U10" s="29">
        <v>1</v>
      </c>
      <c r="V10" s="29">
        <v>0.67069081153588195</v>
      </c>
      <c r="W10" s="29">
        <v>1</v>
      </c>
      <c r="X10" s="24">
        <v>0.78876794447073673</v>
      </c>
      <c r="Y10" s="24">
        <v>1.697216564833673</v>
      </c>
      <c r="Z10" s="24">
        <v>1.7364125716270187</v>
      </c>
      <c r="AA10" s="29">
        <v>1</v>
      </c>
      <c r="AB10" s="29">
        <v>0.79428117553613986</v>
      </c>
      <c r="AC10" s="29">
        <v>4.2265426880811496</v>
      </c>
      <c r="AD10" s="29">
        <v>1</v>
      </c>
      <c r="AE10" s="29">
        <v>1</v>
      </c>
      <c r="AF10" s="24">
        <v>0.75165363800360796</v>
      </c>
      <c r="AG10" s="29">
        <v>1.2065637065637065</v>
      </c>
      <c r="AH10" s="29">
        <v>1.5448787270199289</v>
      </c>
      <c r="AI10" s="29">
        <v>3.394433129667346</v>
      </c>
      <c r="AJ10" s="24">
        <v>2.2857142857142856</v>
      </c>
      <c r="AK10" s="24">
        <v>2.4084778420038533</v>
      </c>
      <c r="AL10" s="24">
        <v>7.2254335260115612</v>
      </c>
      <c r="AM10" s="24">
        <v>1.9477989871445267</v>
      </c>
      <c r="AN10" s="23">
        <f t="shared" si="0"/>
        <v>50571.955124608387</v>
      </c>
      <c r="AO10" s="5"/>
    </row>
    <row r="11" spans="1:41" ht="15.5" x14ac:dyDescent="0.35">
      <c r="A11" s="21" t="s">
        <v>46</v>
      </c>
      <c r="B11" s="29">
        <v>1</v>
      </c>
      <c r="C11" s="29">
        <v>1</v>
      </c>
      <c r="D11" s="29">
        <v>1.6471750947125681</v>
      </c>
      <c r="E11" s="29">
        <v>1.6471750947125681</v>
      </c>
      <c r="F11" s="29">
        <v>0.75677311941879832</v>
      </c>
      <c r="G11" s="29">
        <v>1.4088475626937165</v>
      </c>
      <c r="H11" s="29">
        <v>1.0090817356205852</v>
      </c>
      <c r="I11" s="29">
        <v>1.6840687100033682</v>
      </c>
      <c r="J11" s="29">
        <v>1.4267370523612499</v>
      </c>
      <c r="K11" s="29">
        <v>1.3999720005599887</v>
      </c>
      <c r="L11" s="29">
        <v>0.76710647437864365</v>
      </c>
      <c r="M11" s="29">
        <v>1</v>
      </c>
      <c r="N11" s="29">
        <v>1</v>
      </c>
      <c r="O11" s="29">
        <v>1.2584948401711553</v>
      </c>
      <c r="P11" s="29">
        <v>0.62570391690651983</v>
      </c>
      <c r="Q11" s="29">
        <v>1</v>
      </c>
      <c r="R11" s="29">
        <v>1.9477989871445267</v>
      </c>
      <c r="S11" s="29">
        <v>1.8362100624311422</v>
      </c>
      <c r="T11" s="29">
        <v>1.5554518587649711</v>
      </c>
      <c r="U11" s="29">
        <v>1</v>
      </c>
      <c r="V11" s="29">
        <v>1.9646365422396856</v>
      </c>
      <c r="W11" s="29">
        <v>1</v>
      </c>
      <c r="X11" s="29">
        <v>1.3657470636438132</v>
      </c>
      <c r="Y11" s="29">
        <v>1</v>
      </c>
      <c r="Z11" s="29">
        <v>1</v>
      </c>
      <c r="AA11" s="29">
        <v>1.6471750947125681</v>
      </c>
      <c r="AB11" s="29">
        <v>2.6990553306342782</v>
      </c>
      <c r="AC11" s="29">
        <v>1.3099292638197537</v>
      </c>
      <c r="AD11" s="29">
        <v>1.4450867052023122</v>
      </c>
      <c r="AE11" s="29">
        <v>0.75677311941879832</v>
      </c>
      <c r="AF11" s="29">
        <v>1.5033072760072159</v>
      </c>
      <c r="AG11" s="29">
        <v>1</v>
      </c>
      <c r="AH11" s="29">
        <v>0.77243936350996445</v>
      </c>
      <c r="AI11" s="29">
        <v>1.697216564833673</v>
      </c>
      <c r="AJ11" s="29">
        <v>1</v>
      </c>
      <c r="AK11" s="29">
        <v>1</v>
      </c>
      <c r="AL11" s="29">
        <v>1.160631383472609</v>
      </c>
      <c r="AM11" s="29">
        <v>1</v>
      </c>
      <c r="AN11" s="83">
        <f t="shared" si="0"/>
        <v>1289.771976776135</v>
      </c>
      <c r="AO11" s="5"/>
    </row>
    <row r="12" spans="1:41" ht="15.5" x14ac:dyDescent="0.35">
      <c r="A12" s="21" t="s">
        <v>47</v>
      </c>
      <c r="B12" s="29">
        <v>2.1132713440405748</v>
      </c>
      <c r="C12" s="29">
        <v>1</v>
      </c>
      <c r="D12" s="29">
        <v>1</v>
      </c>
      <c r="E12" s="29">
        <v>1.2725884448969202</v>
      </c>
      <c r="F12" s="29">
        <v>1.5135462388375966</v>
      </c>
      <c r="G12" s="29">
        <v>1.4088475626937165</v>
      </c>
      <c r="H12" s="29">
        <v>1.9821605550049557</v>
      </c>
      <c r="I12" s="29">
        <v>1.6840687100033682</v>
      </c>
      <c r="J12" s="29">
        <v>0.71336852618062496</v>
      </c>
      <c r="K12" s="29">
        <v>0.69998600027999436</v>
      </c>
      <c r="L12" s="29">
        <v>1.5342129487572873</v>
      </c>
      <c r="M12" s="29">
        <v>1.0090817356205852</v>
      </c>
      <c r="N12" s="29">
        <v>3.0266343825665856</v>
      </c>
      <c r="O12" s="29">
        <v>1.2584948401711553</v>
      </c>
      <c r="P12" s="29">
        <v>1.2514078338130397</v>
      </c>
      <c r="Q12" s="29">
        <v>1</v>
      </c>
      <c r="R12" s="29">
        <v>0.97389949357226335</v>
      </c>
      <c r="S12" s="29">
        <v>0.91810503121557108</v>
      </c>
      <c r="T12" s="29">
        <v>0.77772592938248553</v>
      </c>
      <c r="U12" s="29">
        <v>1</v>
      </c>
      <c r="V12" s="29">
        <v>1.9646365422396856</v>
      </c>
      <c r="W12" s="29">
        <v>1</v>
      </c>
      <c r="X12" s="29">
        <v>1.5775358889414735</v>
      </c>
      <c r="Y12" s="29">
        <v>0.70881769208959455</v>
      </c>
      <c r="Z12" s="29">
        <v>1</v>
      </c>
      <c r="AA12" s="29">
        <v>1.2725884448969202</v>
      </c>
      <c r="AB12" s="29">
        <v>1.5885623510722797</v>
      </c>
      <c r="AC12" s="29">
        <v>1.3099292638197537</v>
      </c>
      <c r="AD12" s="29">
        <v>1</v>
      </c>
      <c r="AE12" s="29">
        <v>1</v>
      </c>
      <c r="AF12" s="29">
        <v>1.5033072760072159</v>
      </c>
      <c r="AG12" s="29">
        <v>2.413127413127413</v>
      </c>
      <c r="AH12" s="29">
        <v>1.4176353841791891</v>
      </c>
      <c r="AI12" s="29">
        <v>1</v>
      </c>
      <c r="AJ12" s="29">
        <v>1</v>
      </c>
      <c r="AK12" s="29">
        <v>1</v>
      </c>
      <c r="AL12" s="29">
        <v>3.6127167630057806</v>
      </c>
      <c r="AM12" s="29">
        <v>1.0275380189066996</v>
      </c>
      <c r="AN12" s="85">
        <f t="shared" si="0"/>
        <v>5447.7941556458745</v>
      </c>
      <c r="AO12" s="5"/>
    </row>
    <row r="13" spans="1:41" ht="15.5" x14ac:dyDescent="0.35">
      <c r="A13" s="21" t="s">
        <v>48</v>
      </c>
      <c r="B13" s="24">
        <v>1.0566356720202874</v>
      </c>
      <c r="C13" s="24">
        <v>0.84203435500168411</v>
      </c>
      <c r="D13" s="24">
        <v>1.2725884448969202</v>
      </c>
      <c r="E13" s="24">
        <v>1.2725884448969202</v>
      </c>
      <c r="F13" s="24">
        <v>1.5135462388375966</v>
      </c>
      <c r="G13" s="24">
        <v>0.70442378134685824</v>
      </c>
      <c r="H13" s="24">
        <v>1</v>
      </c>
      <c r="I13" s="24">
        <v>1</v>
      </c>
      <c r="J13" s="24">
        <v>1.4267370523612499</v>
      </c>
      <c r="K13" s="24">
        <v>1.7500875043752186</v>
      </c>
      <c r="L13" s="24">
        <v>1.4359563469270533</v>
      </c>
      <c r="M13" s="24">
        <v>1.9821605550049557</v>
      </c>
      <c r="N13" s="24">
        <v>1</v>
      </c>
      <c r="O13" s="24">
        <v>1.2584948401711553</v>
      </c>
      <c r="P13" s="24">
        <v>1.2514078338130397</v>
      </c>
      <c r="Q13" s="24">
        <v>1</v>
      </c>
      <c r="R13" s="24">
        <v>2.0550760378133992</v>
      </c>
      <c r="S13" s="24">
        <v>0.91810503121557108</v>
      </c>
      <c r="T13" s="24">
        <v>1.5554518587649711</v>
      </c>
      <c r="U13" s="24">
        <v>0.75677311941879832</v>
      </c>
      <c r="V13" s="24">
        <v>1.3413816230717639</v>
      </c>
      <c r="W13" s="24">
        <v>0.8</v>
      </c>
      <c r="X13" s="24">
        <v>0.78876794447073673</v>
      </c>
      <c r="Y13" s="24">
        <v>1</v>
      </c>
      <c r="Z13" s="24">
        <v>1.7364125716270187</v>
      </c>
      <c r="AA13" s="29">
        <v>1</v>
      </c>
      <c r="AB13" s="29">
        <v>2.6990553306342782</v>
      </c>
      <c r="AC13" s="29">
        <v>1.3099292638197537</v>
      </c>
      <c r="AD13" s="29">
        <v>1</v>
      </c>
      <c r="AE13" s="29">
        <v>0.75677311941879832</v>
      </c>
      <c r="AF13" s="29">
        <v>1.5033072760072159</v>
      </c>
      <c r="AG13" s="29">
        <v>1</v>
      </c>
      <c r="AH13" s="29">
        <v>1</v>
      </c>
      <c r="AI13" s="29">
        <v>1.697216564833673</v>
      </c>
      <c r="AJ13" s="29">
        <v>1</v>
      </c>
      <c r="AK13" s="29">
        <v>0.85499316005471959</v>
      </c>
      <c r="AL13" s="29">
        <v>0.58031569173630448</v>
      </c>
      <c r="AM13" s="29">
        <v>1</v>
      </c>
      <c r="AN13" s="83">
        <f t="shared" ref="AN13:AN27" si="1">PRODUCT(B13:AM13)</f>
        <v>190.11621773433677</v>
      </c>
      <c r="AO13" s="5"/>
    </row>
    <row r="14" spans="1:41" ht="15.5" x14ac:dyDescent="0.35">
      <c r="A14" s="21" t="s">
        <v>49</v>
      </c>
      <c r="B14" s="29">
        <v>2.1132713440405748</v>
      </c>
      <c r="C14" s="29">
        <v>2.4618414574101428</v>
      </c>
      <c r="D14" s="29">
        <v>1.6471750947125681</v>
      </c>
      <c r="E14" s="29">
        <v>1.2725884448969202</v>
      </c>
      <c r="F14" s="29">
        <v>1.5135462388375966</v>
      </c>
      <c r="G14" s="29">
        <v>1.4088475626937165</v>
      </c>
      <c r="H14" s="29">
        <v>1.9821605550049557</v>
      </c>
      <c r="I14" s="29">
        <v>0.84203435500168411</v>
      </c>
      <c r="J14" s="29">
        <v>0.71336852618062496</v>
      </c>
      <c r="K14" s="29">
        <v>0.69998600027999436</v>
      </c>
      <c r="L14" s="29">
        <v>1</v>
      </c>
      <c r="M14" s="29">
        <v>0.99108027750247785</v>
      </c>
      <c r="N14" s="29">
        <v>1</v>
      </c>
      <c r="O14" s="29">
        <v>1</v>
      </c>
      <c r="P14" s="29">
        <v>1</v>
      </c>
      <c r="Q14" s="29">
        <v>1.2042389210019266</v>
      </c>
      <c r="R14" s="29">
        <v>1.9477989871445267</v>
      </c>
      <c r="S14" s="29">
        <v>1.8362100624311422</v>
      </c>
      <c r="T14" s="29">
        <v>2.8003360403248392</v>
      </c>
      <c r="U14" s="29">
        <v>1.5135462388375966</v>
      </c>
      <c r="V14" s="29">
        <v>1.3413816230717639</v>
      </c>
      <c r="W14" s="29">
        <v>0.8</v>
      </c>
      <c r="X14" s="29">
        <v>1</v>
      </c>
      <c r="Y14" s="29">
        <v>0.70881769208959455</v>
      </c>
      <c r="Z14" s="29">
        <v>0.86820628581350934</v>
      </c>
      <c r="AA14" s="29">
        <v>1</v>
      </c>
      <c r="AB14" s="29">
        <v>1</v>
      </c>
      <c r="AC14" s="29">
        <v>1</v>
      </c>
      <c r="AD14" s="29">
        <v>1.4450867052023122</v>
      </c>
      <c r="AE14" s="29">
        <v>0.75677311941879832</v>
      </c>
      <c r="AF14" s="29">
        <v>0.75165363800360796</v>
      </c>
      <c r="AG14" s="29">
        <v>1.7076502732240437</v>
      </c>
      <c r="AH14" s="29">
        <v>1.4176353841791891</v>
      </c>
      <c r="AI14" s="29">
        <v>1.4176353841791891</v>
      </c>
      <c r="AJ14" s="29">
        <v>1.1428571428571428</v>
      </c>
      <c r="AK14" s="29">
        <v>0.85499316005471959</v>
      </c>
      <c r="AL14" s="29">
        <v>1.160631383472609</v>
      </c>
      <c r="AM14" s="29">
        <v>1</v>
      </c>
      <c r="AN14" s="83">
        <f t="shared" si="1"/>
        <v>740.83699082163128</v>
      </c>
      <c r="AO14" s="5"/>
    </row>
    <row r="15" spans="1:41" ht="15.5" x14ac:dyDescent="0.35">
      <c r="A15" s="21" t="s">
        <v>50</v>
      </c>
      <c r="B15" s="29">
        <v>1</v>
      </c>
      <c r="C15" s="29">
        <v>1</v>
      </c>
      <c r="D15" s="29">
        <v>0.82358754735628403</v>
      </c>
      <c r="E15" s="29">
        <v>2.5451768897938405</v>
      </c>
      <c r="F15" s="29">
        <v>1</v>
      </c>
      <c r="G15" s="29">
        <v>1.7229496898690557</v>
      </c>
      <c r="H15" s="29">
        <v>1.0090817356205852</v>
      </c>
      <c r="I15" s="29">
        <v>2.4618414574101428</v>
      </c>
      <c r="J15" s="29">
        <v>1.4267370523612499</v>
      </c>
      <c r="K15" s="29">
        <v>1.3999720005599887</v>
      </c>
      <c r="L15" s="29">
        <v>1.5342129487572873</v>
      </c>
      <c r="M15" s="29">
        <v>1.0090817356205852</v>
      </c>
      <c r="N15" s="29">
        <v>3.0266343825665856</v>
      </c>
      <c r="O15" s="29">
        <v>1.2584948401711553</v>
      </c>
      <c r="P15" s="29">
        <v>1</v>
      </c>
      <c r="Q15" s="29">
        <v>1.7099863201094392</v>
      </c>
      <c r="R15" s="29">
        <v>2.0550760378133992</v>
      </c>
      <c r="S15" s="29">
        <v>1</v>
      </c>
      <c r="T15" s="29">
        <v>1</v>
      </c>
      <c r="U15" s="29">
        <v>0.75677311941879832</v>
      </c>
      <c r="V15" s="29">
        <v>1.9646365422396856</v>
      </c>
      <c r="W15" s="29">
        <v>2.6666666666666665</v>
      </c>
      <c r="X15" s="29">
        <v>1</v>
      </c>
      <c r="Y15" s="29">
        <v>1</v>
      </c>
      <c r="Z15" s="29">
        <v>1</v>
      </c>
      <c r="AA15" s="29">
        <v>1.6471750947125681</v>
      </c>
      <c r="AB15" s="29">
        <v>1.3495276653171391</v>
      </c>
      <c r="AC15" s="29">
        <v>1.3099292638197537</v>
      </c>
      <c r="AD15" s="29">
        <v>1</v>
      </c>
      <c r="AE15" s="29">
        <v>1</v>
      </c>
      <c r="AF15" s="29">
        <v>2.9868578255675029</v>
      </c>
      <c r="AG15" s="29">
        <v>1</v>
      </c>
      <c r="AH15" s="29">
        <v>1.5448787270199289</v>
      </c>
      <c r="AI15" s="29">
        <v>0.70881769208959455</v>
      </c>
      <c r="AJ15" s="29">
        <v>1</v>
      </c>
      <c r="AK15" s="29">
        <v>2.4084778420038533</v>
      </c>
      <c r="AL15" s="29">
        <v>3.6127167630057806</v>
      </c>
      <c r="AM15" s="29">
        <v>1</v>
      </c>
      <c r="AN15" s="23">
        <f t="shared" si="1"/>
        <v>122011.30991343044</v>
      </c>
      <c r="AO15" s="5"/>
    </row>
    <row r="16" spans="1:41" ht="15.5" x14ac:dyDescent="0.35">
      <c r="A16" s="21" t="s">
        <v>51</v>
      </c>
      <c r="B16" s="29">
        <v>0.94912680334092625</v>
      </c>
      <c r="C16" s="29">
        <v>1.6840687100033682</v>
      </c>
      <c r="D16" s="29">
        <v>0.82358754735628403</v>
      </c>
      <c r="E16" s="29">
        <v>1</v>
      </c>
      <c r="F16" s="29">
        <v>2.9472443265546713</v>
      </c>
      <c r="G16" s="29">
        <v>1.4088475626937165</v>
      </c>
      <c r="H16" s="29">
        <v>0.99108027750247785</v>
      </c>
      <c r="I16" s="29">
        <v>1.2309207287050714</v>
      </c>
      <c r="J16" s="29">
        <v>1.4267370523612499</v>
      </c>
      <c r="K16" s="29">
        <v>1.3999720005599887</v>
      </c>
      <c r="L16" s="29">
        <v>1</v>
      </c>
      <c r="M16" s="29">
        <v>1.0090817356205852</v>
      </c>
      <c r="N16" s="29">
        <v>1.4934289127837514</v>
      </c>
      <c r="O16" s="29">
        <v>1</v>
      </c>
      <c r="P16" s="29">
        <v>1</v>
      </c>
      <c r="Q16" s="29">
        <v>1.7099863201094392</v>
      </c>
      <c r="R16" s="29">
        <v>0.97389949357226335</v>
      </c>
      <c r="S16" s="29">
        <v>1.8362100624311422</v>
      </c>
      <c r="T16" s="29">
        <v>0.77772592938248553</v>
      </c>
      <c r="U16" s="29">
        <v>1.4736221632773356</v>
      </c>
      <c r="V16" s="29">
        <v>3.9292730844793713</v>
      </c>
      <c r="W16" s="29">
        <v>1.3333333333333333</v>
      </c>
      <c r="X16" s="29">
        <v>1</v>
      </c>
      <c r="Y16" s="29">
        <v>1.697216564833673</v>
      </c>
      <c r="Z16" s="29">
        <v>0.86820628581350934</v>
      </c>
      <c r="AA16" s="29">
        <v>0.82358754735628403</v>
      </c>
      <c r="AB16" s="29">
        <v>1.5885623510722797</v>
      </c>
      <c r="AC16" s="29">
        <v>1.3099292638197537</v>
      </c>
      <c r="AD16" s="29">
        <v>0.7225433526011561</v>
      </c>
      <c r="AE16" s="29">
        <v>2.9472443265546713</v>
      </c>
      <c r="AF16" s="29">
        <v>0.75165363800360796</v>
      </c>
      <c r="AG16" s="29">
        <v>1.7076502732240437</v>
      </c>
      <c r="AH16" s="29">
        <v>1.5448787270199289</v>
      </c>
      <c r="AI16" s="29">
        <v>1.4176353841791891</v>
      </c>
      <c r="AJ16" s="29">
        <v>2.2857142857142856</v>
      </c>
      <c r="AK16" s="29">
        <v>1.2042389210019266</v>
      </c>
      <c r="AL16" s="29">
        <v>1.160631383472609</v>
      </c>
      <c r="AM16" s="29">
        <v>0.97389949357226335</v>
      </c>
      <c r="AN16" s="23">
        <f t="shared" si="1"/>
        <v>17334.075658343314</v>
      </c>
      <c r="AO16" s="5"/>
    </row>
    <row r="17" spans="1:44" ht="15.5" x14ac:dyDescent="0.35">
      <c r="A17" s="21" t="s">
        <v>52</v>
      </c>
      <c r="B17" s="29">
        <v>1.8982536066818525</v>
      </c>
      <c r="C17" s="29">
        <v>1.2309207287050714</v>
      </c>
      <c r="D17" s="29">
        <v>1.2725884448969202</v>
      </c>
      <c r="E17" s="29">
        <v>1</v>
      </c>
      <c r="F17" s="29">
        <v>1.5135462388375966</v>
      </c>
      <c r="G17" s="29">
        <v>1.4088475626937165</v>
      </c>
      <c r="H17" s="29">
        <v>1</v>
      </c>
      <c r="I17" s="29">
        <v>2.4618414574101428</v>
      </c>
      <c r="J17" s="29">
        <v>1.4267370523612499</v>
      </c>
      <c r="K17" s="29">
        <v>1.3999720005599887</v>
      </c>
      <c r="L17" s="29">
        <v>1.5342129487572873</v>
      </c>
      <c r="M17" s="29">
        <v>0.99108027750247785</v>
      </c>
      <c r="N17" s="29">
        <v>0.74671445639187572</v>
      </c>
      <c r="O17" s="29">
        <v>1</v>
      </c>
      <c r="P17" s="29">
        <v>1.2514078338130397</v>
      </c>
      <c r="Q17" s="29">
        <v>1.2042389210019266</v>
      </c>
      <c r="R17" s="29">
        <v>1</v>
      </c>
      <c r="S17" s="29">
        <v>1.097935880544576</v>
      </c>
      <c r="T17" s="29">
        <v>1.4001680201624196</v>
      </c>
      <c r="U17" s="29">
        <v>1</v>
      </c>
      <c r="V17" s="29">
        <v>0.67069081153588195</v>
      </c>
      <c r="W17" s="29">
        <v>1</v>
      </c>
      <c r="X17" s="29">
        <v>1.3657470636438132</v>
      </c>
      <c r="Y17" s="29">
        <v>3.394433129667346</v>
      </c>
      <c r="Z17" s="29">
        <v>0.86820628581350934</v>
      </c>
      <c r="AA17" s="29">
        <v>2.5451768897938405</v>
      </c>
      <c r="AB17" s="29">
        <v>1.3495276653171391</v>
      </c>
      <c r="AC17" s="29">
        <v>1.3099292638197537</v>
      </c>
      <c r="AD17" s="29">
        <v>1</v>
      </c>
      <c r="AE17" s="29">
        <v>0.75677311941879832</v>
      </c>
      <c r="AF17" s="29">
        <v>0.75165363800360796</v>
      </c>
      <c r="AG17" s="29">
        <v>2.413127413127413</v>
      </c>
      <c r="AH17" s="29">
        <v>1.5448787270199289</v>
      </c>
      <c r="AI17" s="29">
        <v>1.4176353841791891</v>
      </c>
      <c r="AJ17" s="29">
        <v>2.2857142857142856</v>
      </c>
      <c r="AK17" s="29">
        <v>0.85499316005471959</v>
      </c>
      <c r="AL17" s="29">
        <v>3.6127167630057806</v>
      </c>
      <c r="AM17" s="29">
        <v>1</v>
      </c>
      <c r="AN17" s="23">
        <f t="shared" si="1"/>
        <v>21141.930161880166</v>
      </c>
      <c r="AO17" s="5"/>
    </row>
    <row r="18" spans="1:44" ht="15.5" x14ac:dyDescent="0.35">
      <c r="A18" s="21" t="s">
        <v>53</v>
      </c>
      <c r="B18" s="29">
        <v>2.1132713440405748</v>
      </c>
      <c r="C18" s="29">
        <v>0.84203435500168411</v>
      </c>
      <c r="D18" s="29">
        <v>1</v>
      </c>
      <c r="E18" s="29">
        <v>1.6471750947125681</v>
      </c>
      <c r="F18" s="29">
        <v>1</v>
      </c>
      <c r="G18" s="29">
        <v>1.7229496898690557</v>
      </c>
      <c r="H18" s="29">
        <v>1</v>
      </c>
      <c r="I18" s="29">
        <v>2.4618414574101428</v>
      </c>
      <c r="J18" s="29">
        <v>0.71336852618062496</v>
      </c>
      <c r="K18" s="29">
        <v>1.7500875043752186</v>
      </c>
      <c r="L18" s="29">
        <v>2.8719126938541066</v>
      </c>
      <c r="M18" s="29">
        <v>0.99108027750247785</v>
      </c>
      <c r="N18" s="29">
        <v>0.74671445639187572</v>
      </c>
      <c r="O18" s="29">
        <v>1.2584948401711553</v>
      </c>
      <c r="P18" s="29">
        <v>1.2514078338130397</v>
      </c>
      <c r="Q18" s="29">
        <v>0.85499316005471959</v>
      </c>
      <c r="R18" s="29">
        <v>1</v>
      </c>
      <c r="S18" s="29">
        <v>1</v>
      </c>
      <c r="T18" s="29">
        <v>1.5554518587649711</v>
      </c>
      <c r="U18" s="29">
        <v>2.9472443265546713</v>
      </c>
      <c r="V18" s="29">
        <v>1.3413816230717639</v>
      </c>
      <c r="W18" s="29">
        <v>0.8</v>
      </c>
      <c r="X18" s="29">
        <v>1</v>
      </c>
      <c r="Y18" s="29">
        <v>1.4176353841791891</v>
      </c>
      <c r="Z18" s="29">
        <v>1.7364125716270187</v>
      </c>
      <c r="AA18" s="29">
        <v>1.6471750947125681</v>
      </c>
      <c r="AB18" s="29">
        <v>1.5885623510722797</v>
      </c>
      <c r="AC18" s="29">
        <v>1.3099292638197537</v>
      </c>
      <c r="AD18" s="29">
        <v>1.4450867052023122</v>
      </c>
      <c r="AE18" s="29">
        <v>1.4736221632773356</v>
      </c>
      <c r="AF18" s="29">
        <v>1.5033072760072159</v>
      </c>
      <c r="AG18" s="29">
        <v>1.7076502732240437</v>
      </c>
      <c r="AH18" s="29">
        <v>1.4176353841791891</v>
      </c>
      <c r="AI18" s="29">
        <v>3.394433129667346</v>
      </c>
      <c r="AJ18" s="29">
        <v>1.1428571428571428</v>
      </c>
      <c r="AK18" s="29">
        <v>2.4084778420038533</v>
      </c>
      <c r="AL18" s="29">
        <v>1.160631383472609</v>
      </c>
      <c r="AM18" s="29">
        <v>0.97389949357226335</v>
      </c>
      <c r="AN18" s="23">
        <f t="shared" si="1"/>
        <v>150905.40516060265</v>
      </c>
      <c r="AO18" s="5"/>
    </row>
    <row r="19" spans="1:44" ht="15.5" x14ac:dyDescent="0.35">
      <c r="A19" s="21" t="s">
        <v>54</v>
      </c>
      <c r="B19" s="29">
        <v>1.8982536066818525</v>
      </c>
      <c r="C19" s="29">
        <v>2.4618414574101428</v>
      </c>
      <c r="D19" s="29">
        <v>1.6471750947125681</v>
      </c>
      <c r="E19" s="29">
        <v>2.5451768897938405</v>
      </c>
      <c r="F19" s="29">
        <v>1.5135462388375966</v>
      </c>
      <c r="G19" s="29">
        <v>1.4088475626937165</v>
      </c>
      <c r="H19" s="29">
        <v>0.99108027750247785</v>
      </c>
      <c r="I19" s="29">
        <v>1.2309207287050714</v>
      </c>
      <c r="J19" s="29">
        <v>1</v>
      </c>
      <c r="K19" s="29">
        <v>3.5001750087504373</v>
      </c>
      <c r="L19" s="29">
        <v>0.76710647437864365</v>
      </c>
      <c r="M19" s="29">
        <v>1</v>
      </c>
      <c r="N19" s="29">
        <v>1.4934289127837514</v>
      </c>
      <c r="O19" s="29">
        <v>0.62924742008557766</v>
      </c>
      <c r="P19" s="29">
        <v>0.62570391690651983</v>
      </c>
      <c r="Q19" s="29">
        <v>2.4084778420038533</v>
      </c>
      <c r="R19" s="29">
        <v>2.0550760378133992</v>
      </c>
      <c r="S19" s="29">
        <v>1.8362100624311422</v>
      </c>
      <c r="T19" s="29">
        <v>1.5554518587649711</v>
      </c>
      <c r="U19" s="29">
        <v>1.8982536066818525</v>
      </c>
      <c r="V19" s="29">
        <v>2.4618414574101428</v>
      </c>
      <c r="W19" s="29">
        <v>1.6471750947125681</v>
      </c>
      <c r="X19" s="29">
        <v>2.5451768897938405</v>
      </c>
      <c r="Y19" s="29">
        <v>1.5135462388375966</v>
      </c>
      <c r="Z19" s="29">
        <v>1.4088475626937165</v>
      </c>
      <c r="AA19" s="29">
        <v>0.99108027750247785</v>
      </c>
      <c r="AB19" s="29">
        <v>1.2309207287050714</v>
      </c>
      <c r="AC19" s="29">
        <v>1</v>
      </c>
      <c r="AD19" s="29">
        <v>3.5001750087504373</v>
      </c>
      <c r="AE19" s="29">
        <v>0.76710647437864365</v>
      </c>
      <c r="AF19" s="29">
        <v>1</v>
      </c>
      <c r="AG19" s="29">
        <v>1.4934289127837514</v>
      </c>
      <c r="AH19" s="29">
        <v>0.62924742008557766</v>
      </c>
      <c r="AI19" s="29">
        <v>0.62570391690651983</v>
      </c>
      <c r="AJ19" s="29">
        <v>2.4084778420038533</v>
      </c>
      <c r="AK19" s="29">
        <v>2.0550760378133992</v>
      </c>
      <c r="AL19" s="29">
        <v>1.8362100624311422</v>
      </c>
      <c r="AM19" s="29">
        <v>1.5554518587649711</v>
      </c>
      <c r="AN19" s="23">
        <f t="shared" si="1"/>
        <v>1293840.9016272223</v>
      </c>
      <c r="AO19" s="5"/>
    </row>
    <row r="20" spans="1:44" ht="15.5" x14ac:dyDescent="0.35">
      <c r="A20" s="21" t="s">
        <v>55</v>
      </c>
      <c r="B20" s="29">
        <v>1.8982536066818525</v>
      </c>
      <c r="C20" s="29">
        <v>2.4618414574101428</v>
      </c>
      <c r="D20" s="29">
        <v>2.5451768897938405</v>
      </c>
      <c r="E20" s="29">
        <v>1.2725884448969202</v>
      </c>
      <c r="F20" s="29">
        <v>1</v>
      </c>
      <c r="G20" s="29">
        <v>0.70442378134685824</v>
      </c>
      <c r="H20" s="29">
        <v>1.9821605550049557</v>
      </c>
      <c r="I20" s="29">
        <v>2.4618414574101428</v>
      </c>
      <c r="J20" s="29">
        <v>1.4267370523612499</v>
      </c>
      <c r="K20" s="29">
        <v>1</v>
      </c>
      <c r="L20" s="29">
        <v>1.5342129487572873</v>
      </c>
      <c r="M20" s="29">
        <v>2.0181634712411705</v>
      </c>
      <c r="N20" s="29">
        <v>1</v>
      </c>
      <c r="O20" s="29">
        <v>1.2584948401711553</v>
      </c>
      <c r="P20" s="29">
        <v>1.2514078338130397</v>
      </c>
      <c r="Q20" s="29">
        <v>1.7099863201094392</v>
      </c>
      <c r="R20" s="29">
        <v>1.9477989871445267</v>
      </c>
      <c r="S20" s="29">
        <v>1.8362100624311422</v>
      </c>
      <c r="T20" s="29">
        <v>1</v>
      </c>
      <c r="U20" s="29">
        <v>1</v>
      </c>
      <c r="V20" s="29">
        <v>0.67069081153588195</v>
      </c>
      <c r="W20" s="29">
        <v>1</v>
      </c>
      <c r="X20" s="29">
        <v>1</v>
      </c>
      <c r="Y20" s="29">
        <v>1.4176353841791891</v>
      </c>
      <c r="Z20" s="29">
        <v>0.86820628581350934</v>
      </c>
      <c r="AA20" s="29">
        <v>0.82358754735628403</v>
      </c>
      <c r="AB20" s="29">
        <v>0.79428117553613986</v>
      </c>
      <c r="AC20" s="29">
        <v>0.65496463190987686</v>
      </c>
      <c r="AD20" s="29">
        <v>1</v>
      </c>
      <c r="AE20" s="29">
        <v>1.5135462388375966</v>
      </c>
      <c r="AF20" s="29">
        <v>1.5033072760072159</v>
      </c>
      <c r="AG20" s="29">
        <v>1</v>
      </c>
      <c r="AH20" s="29">
        <v>1.4176353841791891</v>
      </c>
      <c r="AI20" s="29">
        <v>3.394433129667346</v>
      </c>
      <c r="AJ20" s="29">
        <v>0.88888888888888884</v>
      </c>
      <c r="AK20" s="29">
        <v>1.7099863201094392</v>
      </c>
      <c r="AL20" s="29">
        <v>1.160631383472609</v>
      </c>
      <c r="AM20" s="29">
        <v>1</v>
      </c>
      <c r="AN20" s="23">
        <f t="shared" si="1"/>
        <v>15124.114083290924</v>
      </c>
      <c r="AO20" s="5"/>
    </row>
    <row r="21" spans="1:44" ht="15.5" x14ac:dyDescent="0.35">
      <c r="A21" s="21" t="s">
        <v>56</v>
      </c>
      <c r="B21" s="29">
        <v>1</v>
      </c>
      <c r="C21" s="29">
        <v>1.6840687100033682</v>
      </c>
      <c r="D21" s="29">
        <v>1.6471750947125681</v>
      </c>
      <c r="E21" s="29">
        <v>1.2725884448969202</v>
      </c>
      <c r="F21" s="29">
        <v>1.5135462388375966</v>
      </c>
      <c r="G21" s="29">
        <v>1.4088475626937165</v>
      </c>
      <c r="H21" s="29">
        <v>1.9821605550049557</v>
      </c>
      <c r="I21" s="29">
        <v>2.4618414574101428</v>
      </c>
      <c r="J21" s="29">
        <v>1</v>
      </c>
      <c r="K21" s="29">
        <v>1</v>
      </c>
      <c r="L21" s="29">
        <v>1.5342129487572873</v>
      </c>
      <c r="M21" s="29">
        <v>2.0181634712411705</v>
      </c>
      <c r="N21" s="29">
        <v>0.74671445639187572</v>
      </c>
      <c r="O21" s="29">
        <v>0.62924742008557766</v>
      </c>
      <c r="P21" s="29">
        <v>1.2514078338130397</v>
      </c>
      <c r="Q21" s="29">
        <v>1.2042389210019266</v>
      </c>
      <c r="R21" s="29">
        <v>1.9477989871445267</v>
      </c>
      <c r="S21" s="29">
        <v>1.097935880544576</v>
      </c>
      <c r="T21" s="29">
        <v>1</v>
      </c>
      <c r="U21" s="29">
        <v>1.5135462388375966</v>
      </c>
      <c r="V21" s="29">
        <v>1.3413816230717639</v>
      </c>
      <c r="W21" s="29">
        <v>0.8</v>
      </c>
      <c r="X21" s="29">
        <v>1</v>
      </c>
      <c r="Y21" s="29">
        <v>1</v>
      </c>
      <c r="Z21" s="29">
        <v>1.7364125716270187</v>
      </c>
      <c r="AA21" s="29">
        <v>0.82358754735628403</v>
      </c>
      <c r="AB21" s="29">
        <v>1.3495276653171391</v>
      </c>
      <c r="AC21" s="29">
        <v>1.3099292638197537</v>
      </c>
      <c r="AD21" s="29">
        <v>1</v>
      </c>
      <c r="AE21" s="29">
        <v>1</v>
      </c>
      <c r="AF21" s="29">
        <v>1</v>
      </c>
      <c r="AG21" s="29">
        <v>1.7076502732240437</v>
      </c>
      <c r="AH21" s="29">
        <v>1.5448787270199289</v>
      </c>
      <c r="AI21" s="29">
        <v>1.4176353841791891</v>
      </c>
      <c r="AJ21" s="29">
        <v>1</v>
      </c>
      <c r="AK21" s="29">
        <v>0.85499316005471959</v>
      </c>
      <c r="AL21" s="29">
        <v>1.160631383472609</v>
      </c>
      <c r="AM21" s="29">
        <v>1.9477989871445267</v>
      </c>
      <c r="AN21" s="83">
        <f t="shared" si="1"/>
        <v>5111.9442118606121</v>
      </c>
      <c r="AO21" s="5"/>
    </row>
    <row r="22" spans="1:44" ht="15.5" x14ac:dyDescent="0.35">
      <c r="A22" s="21" t="s">
        <v>57</v>
      </c>
      <c r="B22" s="29">
        <v>1.8982536066818525</v>
      </c>
      <c r="C22" s="29">
        <v>1</v>
      </c>
      <c r="D22" s="29">
        <v>1</v>
      </c>
      <c r="E22" s="29">
        <v>1.6471750947125681</v>
      </c>
      <c r="F22" s="29">
        <v>1.5135462388375966</v>
      </c>
      <c r="G22" s="29">
        <v>1.4088475626937165</v>
      </c>
      <c r="H22" s="29">
        <v>0.99108027750247785</v>
      </c>
      <c r="I22" s="29">
        <v>1.6840687100033682</v>
      </c>
      <c r="J22" s="29">
        <v>1</v>
      </c>
      <c r="K22" s="29">
        <v>1.3999720005599887</v>
      </c>
      <c r="L22" s="29">
        <v>1.5342129487572873</v>
      </c>
      <c r="M22" s="29">
        <v>2.0181634712411705</v>
      </c>
      <c r="N22" s="29">
        <v>1</v>
      </c>
      <c r="O22" s="29">
        <v>1.2584948401711553</v>
      </c>
      <c r="P22" s="29">
        <v>1.2514078338130397</v>
      </c>
      <c r="Q22" s="29">
        <v>1.2042389210019266</v>
      </c>
      <c r="R22" s="29">
        <v>1</v>
      </c>
      <c r="S22" s="29">
        <v>2.1958717610891521</v>
      </c>
      <c r="T22" s="29">
        <v>1</v>
      </c>
      <c r="U22" s="29">
        <v>1.5135462388375966</v>
      </c>
      <c r="V22" s="29">
        <v>1.3413816230717639</v>
      </c>
      <c r="W22" s="29">
        <v>1.6</v>
      </c>
      <c r="X22" s="29">
        <v>2.7314941272876263</v>
      </c>
      <c r="Y22" s="29">
        <v>3.394433129667346</v>
      </c>
      <c r="Z22" s="29">
        <v>1.7364125716270187</v>
      </c>
      <c r="AA22" s="29">
        <v>1.2725884448969202</v>
      </c>
      <c r="AB22" s="29">
        <v>1.5885623510722797</v>
      </c>
      <c r="AC22" s="29">
        <v>1.3099292638197537</v>
      </c>
      <c r="AD22" s="29">
        <v>1.4450867052023122</v>
      </c>
      <c r="AE22" s="29">
        <v>1</v>
      </c>
      <c r="AF22" s="29">
        <v>1.5033072760072159</v>
      </c>
      <c r="AG22" s="29">
        <v>1</v>
      </c>
      <c r="AH22" s="29">
        <v>1.4176353841791891</v>
      </c>
      <c r="AI22" s="29">
        <v>1.4176353841791891</v>
      </c>
      <c r="AJ22" s="29">
        <v>1.7777777777777777</v>
      </c>
      <c r="AK22" s="29">
        <v>1</v>
      </c>
      <c r="AL22" s="29">
        <v>1.160631383472609</v>
      </c>
      <c r="AM22" s="29">
        <v>2.0550760378133992</v>
      </c>
      <c r="AN22" s="23">
        <f t="shared" si="1"/>
        <v>515053.81999668386</v>
      </c>
      <c r="AO22" s="5"/>
    </row>
    <row r="23" spans="1:44" ht="15.5" x14ac:dyDescent="0.35">
      <c r="A23" s="21" t="s">
        <v>58</v>
      </c>
      <c r="B23" s="29">
        <v>2.1132713440405748</v>
      </c>
      <c r="C23" s="29">
        <v>1.6840687100033682</v>
      </c>
      <c r="D23" s="29">
        <v>1.2725884448969202</v>
      </c>
      <c r="E23" s="29">
        <v>1.6471750947125681</v>
      </c>
      <c r="F23" s="29">
        <v>1.5135462388375966</v>
      </c>
      <c r="G23" s="29">
        <v>3.4458993797381114</v>
      </c>
      <c r="H23" s="29">
        <v>2.0181634712411705</v>
      </c>
      <c r="I23" s="29">
        <v>0.84203435500168411</v>
      </c>
      <c r="J23" s="29">
        <v>1</v>
      </c>
      <c r="K23" s="29">
        <v>1</v>
      </c>
      <c r="L23" s="29">
        <v>1.5342129487572873</v>
      </c>
      <c r="M23" s="29">
        <v>1.9821605550049557</v>
      </c>
      <c r="N23" s="29">
        <v>1.4934289127837514</v>
      </c>
      <c r="O23" s="29">
        <v>2.4342745861733204</v>
      </c>
      <c r="P23" s="29">
        <v>1.2514078338130397</v>
      </c>
      <c r="Q23" s="29">
        <v>1.7099863201094392</v>
      </c>
      <c r="R23" s="29">
        <v>1.9477989871445267</v>
      </c>
      <c r="S23" s="29">
        <v>1</v>
      </c>
      <c r="T23" s="29">
        <v>2.8003360403248392</v>
      </c>
      <c r="U23" s="29">
        <v>1</v>
      </c>
      <c r="V23" s="29">
        <v>3.9292730844793713</v>
      </c>
      <c r="W23" s="29">
        <v>1</v>
      </c>
      <c r="X23" s="29">
        <v>0.78876794447073673</v>
      </c>
      <c r="Y23" s="29">
        <v>1</v>
      </c>
      <c r="Z23" s="29">
        <v>1.1789672247111531</v>
      </c>
      <c r="AA23" s="29">
        <v>1.6471750947125681</v>
      </c>
      <c r="AB23" s="29">
        <v>1.5885623510722797</v>
      </c>
      <c r="AC23" s="29">
        <v>1.3099292638197537</v>
      </c>
      <c r="AD23" s="29">
        <v>1</v>
      </c>
      <c r="AE23" s="29">
        <v>0.75677311941879832</v>
      </c>
      <c r="AF23" s="29">
        <v>1.5033072760072159</v>
      </c>
      <c r="AG23" s="29">
        <v>0.85382513661202186</v>
      </c>
      <c r="AH23" s="29">
        <v>1.5448787270199289</v>
      </c>
      <c r="AI23" s="29">
        <v>1.4176353841791891</v>
      </c>
      <c r="AJ23" s="29">
        <v>2.2857142857142856</v>
      </c>
      <c r="AK23" s="29">
        <v>1.7099863201094392</v>
      </c>
      <c r="AL23" s="29">
        <v>1.160631383472609</v>
      </c>
      <c r="AM23" s="29">
        <v>1</v>
      </c>
      <c r="AN23" s="23">
        <f t="shared" si="1"/>
        <v>1031233.3014640156</v>
      </c>
      <c r="AO23" s="5"/>
    </row>
    <row r="24" spans="1:44" ht="15.5" x14ac:dyDescent="0.35">
      <c r="A24" s="21" t="s">
        <v>59</v>
      </c>
      <c r="B24" s="29">
        <v>1</v>
      </c>
      <c r="C24" s="29">
        <v>1</v>
      </c>
      <c r="D24" s="29">
        <v>1.6471750947125681</v>
      </c>
      <c r="E24" s="29">
        <v>1</v>
      </c>
      <c r="F24" s="29">
        <v>1</v>
      </c>
      <c r="G24" s="29">
        <v>1.4088475626937165</v>
      </c>
      <c r="H24" s="29">
        <v>1.0090817356205852</v>
      </c>
      <c r="I24" s="29">
        <v>0.84203435500168411</v>
      </c>
      <c r="J24" s="29">
        <v>3.3433634236041461</v>
      </c>
      <c r="K24" s="29">
        <v>0.69998600027999436</v>
      </c>
      <c r="L24" s="29">
        <v>1</v>
      </c>
      <c r="M24" s="29">
        <v>1</v>
      </c>
      <c r="N24" s="29">
        <v>1.4934289127837514</v>
      </c>
      <c r="O24" s="29">
        <v>1.2584948401711553</v>
      </c>
      <c r="P24" s="29">
        <v>2.4888003982080638</v>
      </c>
      <c r="Q24" s="29">
        <v>1</v>
      </c>
      <c r="R24" s="29">
        <v>1.9477989871445267</v>
      </c>
      <c r="S24" s="29">
        <v>1.8362100624311422</v>
      </c>
      <c r="T24" s="29">
        <v>0.77772592938248553</v>
      </c>
      <c r="U24" s="29">
        <v>1.5135462388375966</v>
      </c>
      <c r="V24" s="29">
        <v>3.9292730844793713</v>
      </c>
      <c r="W24" s="29">
        <v>1</v>
      </c>
      <c r="X24" s="29">
        <v>1</v>
      </c>
      <c r="Y24" s="29">
        <v>3.394433129667346</v>
      </c>
      <c r="Z24" s="29">
        <v>1</v>
      </c>
      <c r="AA24" s="29">
        <v>1.6471750947125681</v>
      </c>
      <c r="AB24" s="29">
        <v>1.3495276653171391</v>
      </c>
      <c r="AC24" s="29">
        <v>4.2265426880811496</v>
      </c>
      <c r="AD24" s="29">
        <v>1</v>
      </c>
      <c r="AE24" s="29">
        <v>1.5135462388375966</v>
      </c>
      <c r="AF24" s="29">
        <v>0.75165363800360796</v>
      </c>
      <c r="AG24" s="29">
        <v>1</v>
      </c>
      <c r="AH24" s="29">
        <v>0.77243936350996445</v>
      </c>
      <c r="AI24" s="29">
        <v>0.70881769208959455</v>
      </c>
      <c r="AJ24" s="29">
        <v>1.7777777777777777</v>
      </c>
      <c r="AK24" s="29">
        <v>2.4084778420038533</v>
      </c>
      <c r="AL24" s="29">
        <v>1.160631383472609</v>
      </c>
      <c r="AM24" s="29">
        <v>1</v>
      </c>
      <c r="AN24" s="30">
        <f t="shared" si="1"/>
        <v>35250.138951366549</v>
      </c>
      <c r="AO24" s="5"/>
    </row>
    <row r="25" spans="1:44" ht="15.5" x14ac:dyDescent="0.35">
      <c r="A25" s="21" t="s">
        <v>60</v>
      </c>
      <c r="B25" s="29">
        <v>1.0566356720202874</v>
      </c>
      <c r="C25" s="29">
        <v>2.4618414574101428</v>
      </c>
      <c r="D25" s="29">
        <v>1</v>
      </c>
      <c r="E25" s="29">
        <v>2.5451768897938405</v>
      </c>
      <c r="F25" s="29">
        <v>1</v>
      </c>
      <c r="G25" s="29">
        <v>1</v>
      </c>
      <c r="H25" s="29">
        <v>1</v>
      </c>
      <c r="I25" s="29">
        <v>1.2309207287050714</v>
      </c>
      <c r="J25" s="29">
        <v>1.4267370523612499</v>
      </c>
      <c r="K25" s="29">
        <v>1.3999720005599887</v>
      </c>
      <c r="L25" s="29">
        <v>2.8719126938541066</v>
      </c>
      <c r="M25" s="29">
        <v>2.0181634712411705</v>
      </c>
      <c r="N25" s="29">
        <v>1.4934289127837514</v>
      </c>
      <c r="O25" s="29">
        <v>0.62924742008557766</v>
      </c>
      <c r="P25" s="29">
        <v>1.2514078338130397</v>
      </c>
      <c r="Q25" s="29">
        <v>2.4084778420038533</v>
      </c>
      <c r="R25" s="29">
        <v>1</v>
      </c>
      <c r="S25" s="29">
        <v>1.8362100624311422</v>
      </c>
      <c r="T25" s="29">
        <v>1</v>
      </c>
      <c r="U25" s="29">
        <v>1.5135462388375966</v>
      </c>
      <c r="V25" s="29">
        <v>1.3413816230717639</v>
      </c>
      <c r="W25" s="29">
        <v>1.6</v>
      </c>
      <c r="X25" s="29">
        <v>1.3657470636438132</v>
      </c>
      <c r="Y25" s="29">
        <v>1</v>
      </c>
      <c r="Z25" s="29">
        <v>1</v>
      </c>
      <c r="AA25" s="29">
        <v>1.6471750947125681</v>
      </c>
      <c r="AB25" s="29">
        <v>0.79428117553613986</v>
      </c>
      <c r="AC25" s="29">
        <v>0.65496463190987686</v>
      </c>
      <c r="AD25" s="29">
        <v>1.6233766233766234</v>
      </c>
      <c r="AE25" s="29">
        <v>1.5135462388375966</v>
      </c>
      <c r="AF25" s="29">
        <v>1</v>
      </c>
      <c r="AG25" s="29">
        <v>1.2065637065637065</v>
      </c>
      <c r="AH25" s="29">
        <v>1</v>
      </c>
      <c r="AI25" s="29">
        <v>1</v>
      </c>
      <c r="AJ25" s="29">
        <v>1.1428571428571428</v>
      </c>
      <c r="AK25" s="29">
        <v>2.4084778420038533</v>
      </c>
      <c r="AL25" s="29">
        <v>1.160631383472609</v>
      </c>
      <c r="AM25" s="29">
        <v>1.0275380189066996</v>
      </c>
      <c r="AN25" s="23">
        <f t="shared" si="1"/>
        <v>18153.333891870632</v>
      </c>
      <c r="AO25" s="5"/>
    </row>
    <row r="26" spans="1:44" ht="15.5" x14ac:dyDescent="0.35">
      <c r="A26" s="21" t="s">
        <v>61</v>
      </c>
      <c r="B26" s="29">
        <v>1.8982536066818525</v>
      </c>
      <c r="C26" s="29">
        <v>2.4618414574101428</v>
      </c>
      <c r="D26" s="29">
        <v>1</v>
      </c>
      <c r="E26" s="29">
        <v>0.82358754735628403</v>
      </c>
      <c r="F26" s="29">
        <v>1.5135462388375966</v>
      </c>
      <c r="G26" s="29">
        <v>1.4088475626937165</v>
      </c>
      <c r="H26" s="29">
        <v>1.0090817356205852</v>
      </c>
      <c r="I26" s="29">
        <v>1</v>
      </c>
      <c r="J26" s="29">
        <v>1.671681711802073</v>
      </c>
      <c r="K26" s="29">
        <v>1.3999720005599887</v>
      </c>
      <c r="L26" s="29">
        <v>1.4359563469270533</v>
      </c>
      <c r="M26" s="29">
        <v>0.99108027750247785</v>
      </c>
      <c r="N26" s="29">
        <v>1.5133171912832928</v>
      </c>
      <c r="O26" s="29">
        <v>1.2584948401711553</v>
      </c>
      <c r="P26" s="29">
        <v>1.2514078338130397</v>
      </c>
      <c r="Q26" s="29">
        <v>1.2042389210019266</v>
      </c>
      <c r="R26" s="29">
        <v>1.0275380189066996</v>
      </c>
      <c r="S26" s="29">
        <v>0.91810503121557108</v>
      </c>
      <c r="T26" s="29">
        <v>1.5554518587649711</v>
      </c>
      <c r="U26" s="29">
        <v>1.5135462388375966</v>
      </c>
      <c r="V26" s="29">
        <v>0.67069081153588195</v>
      </c>
      <c r="W26" s="29">
        <v>1</v>
      </c>
      <c r="X26" s="29">
        <v>1.5775358889414735</v>
      </c>
      <c r="Y26" s="29">
        <v>1</v>
      </c>
      <c r="Z26" s="29">
        <v>2.3579344494223062</v>
      </c>
      <c r="AA26" s="29">
        <v>0.82358754735628403</v>
      </c>
      <c r="AB26" s="29">
        <v>1.5885623510722797</v>
      </c>
      <c r="AC26" s="29">
        <v>4.2265426880811496</v>
      </c>
      <c r="AD26" s="29">
        <v>1.6233766233766234</v>
      </c>
      <c r="AE26" s="29">
        <v>1.4736221632773356</v>
      </c>
      <c r="AF26" s="29">
        <v>1.5033072760072159</v>
      </c>
      <c r="AG26" s="29">
        <v>1</v>
      </c>
      <c r="AH26" s="29">
        <v>1.5448787270199289</v>
      </c>
      <c r="AI26" s="29">
        <v>1.4176353841791891</v>
      </c>
      <c r="AJ26" s="29">
        <v>1.1428571428571428</v>
      </c>
      <c r="AK26" s="29">
        <v>0.85499316005471959</v>
      </c>
      <c r="AL26" s="29">
        <v>3.6127167630057806</v>
      </c>
      <c r="AM26" s="29">
        <v>1.9477989871445267</v>
      </c>
      <c r="AN26" s="23">
        <f t="shared" si="1"/>
        <v>131354.81784620637</v>
      </c>
      <c r="AO26" s="5"/>
    </row>
    <row r="27" spans="1:44" ht="15.5" x14ac:dyDescent="0.35">
      <c r="A27" s="21" t="s">
        <v>62</v>
      </c>
      <c r="B27" s="29">
        <v>1.0566356720202874</v>
      </c>
      <c r="C27" s="29">
        <v>0.84203435500168411</v>
      </c>
      <c r="D27" s="29">
        <v>1</v>
      </c>
      <c r="E27" s="29">
        <v>1.2725884448969202</v>
      </c>
      <c r="F27" s="29">
        <v>1</v>
      </c>
      <c r="G27" s="29">
        <v>1</v>
      </c>
      <c r="H27" s="29">
        <v>2.0181634712411705</v>
      </c>
      <c r="I27" s="29">
        <v>0.84203435500168411</v>
      </c>
      <c r="J27" s="29">
        <v>1</v>
      </c>
      <c r="K27" s="29">
        <v>1.3999720005599887</v>
      </c>
      <c r="L27" s="29">
        <v>1.5342129487572873</v>
      </c>
      <c r="M27" s="29">
        <v>2.0181634712411705</v>
      </c>
      <c r="N27" s="29">
        <v>1.4934289127837514</v>
      </c>
      <c r="O27" s="29">
        <v>1.2584948401711553</v>
      </c>
      <c r="P27" s="29">
        <v>2.4888003982080638</v>
      </c>
      <c r="Q27" s="29">
        <v>1.2042389210019266</v>
      </c>
      <c r="R27" s="29">
        <v>1.9477989871445267</v>
      </c>
      <c r="S27" s="29">
        <v>1</v>
      </c>
      <c r="T27" s="29">
        <v>1</v>
      </c>
      <c r="U27" s="29">
        <v>1</v>
      </c>
      <c r="V27" s="29">
        <v>1.9646365422396856</v>
      </c>
      <c r="W27" s="29">
        <v>1</v>
      </c>
      <c r="X27" s="29">
        <v>1</v>
      </c>
      <c r="Y27" s="29">
        <v>1</v>
      </c>
      <c r="Z27" s="29">
        <v>1</v>
      </c>
      <c r="AA27" s="29">
        <v>1</v>
      </c>
      <c r="AB27" s="29">
        <v>1</v>
      </c>
      <c r="AC27" s="29">
        <v>1.3099292638197537</v>
      </c>
      <c r="AD27" s="29">
        <v>1</v>
      </c>
      <c r="AE27" s="29">
        <v>0.75677311941879832</v>
      </c>
      <c r="AF27" s="29">
        <v>0.75165363800360796</v>
      </c>
      <c r="AG27" s="29">
        <v>1.7076502732240437</v>
      </c>
      <c r="AH27" s="29">
        <v>1.5448787270199289</v>
      </c>
      <c r="AI27" s="29">
        <v>1.4176353841791891</v>
      </c>
      <c r="AJ27" s="29">
        <v>1</v>
      </c>
      <c r="AK27" s="29">
        <v>1.7099863201094392</v>
      </c>
      <c r="AL27" s="29">
        <v>1.160631383472609</v>
      </c>
      <c r="AM27" s="29">
        <v>1.0275380189066996</v>
      </c>
      <c r="AN27" s="83">
        <f t="shared" si="1"/>
        <v>1021.7146901189387</v>
      </c>
      <c r="AO27" s="5"/>
    </row>
    <row r="28" spans="1:44" ht="29" x14ac:dyDescent="0.35">
      <c r="A28" s="78" t="s">
        <v>78</v>
      </c>
      <c r="B28" s="77">
        <f>AVERAGE(B3:B27)</f>
        <v>1.523457485216728</v>
      </c>
      <c r="C28" s="77">
        <f t="shared" ref="C28:AM28" si="2">AVERAGE(C3:C27)</f>
        <v>1.5174544244241213</v>
      </c>
      <c r="D28" s="77">
        <f t="shared" si="2"/>
        <v>1.3022466497145873</v>
      </c>
      <c r="E28" s="77">
        <f t="shared" si="2"/>
        <v>1.4726890613445489</v>
      </c>
      <c r="F28" s="77">
        <f t="shared" si="2"/>
        <v>1.336288441141497</v>
      </c>
      <c r="G28" s="77">
        <f t="shared" si="2"/>
        <v>1.4877344507795649</v>
      </c>
      <c r="H28" s="77">
        <f t="shared" si="2"/>
        <v>1.4000907273489154</v>
      </c>
      <c r="I28" s="77">
        <f t="shared" si="2"/>
        <v>1.6062090344689315</v>
      </c>
      <c r="J28" s="77">
        <f t="shared" si="2"/>
        <v>1.2991701274938146</v>
      </c>
      <c r="K28" s="77">
        <f t="shared" si="2"/>
        <v>1.3039983210136288</v>
      </c>
      <c r="L28" s="77">
        <f t="shared" si="2"/>
        <v>1.4759282464201544</v>
      </c>
      <c r="M28" s="77">
        <f t="shared" si="2"/>
        <v>1.2822379412732432</v>
      </c>
      <c r="N28" s="77">
        <f t="shared" si="2"/>
        <v>1.3397791605555409</v>
      </c>
      <c r="O28" s="77">
        <f t="shared" si="2"/>
        <v>1.2208582518170976</v>
      </c>
      <c r="P28" s="77">
        <f t="shared" si="2"/>
        <v>1.4235766232531759</v>
      </c>
      <c r="Q28" s="77">
        <f t="shared" si="2"/>
        <v>1.3931699653917218</v>
      </c>
      <c r="R28" s="77">
        <f t="shared" si="2"/>
        <v>1.6314088246742335</v>
      </c>
      <c r="S28" s="77">
        <f t="shared" si="2"/>
        <v>1.4064651432171269</v>
      </c>
      <c r="T28" s="77">
        <f t="shared" si="2"/>
        <v>1.3680164356073639</v>
      </c>
      <c r="U28" s="77">
        <f t="shared" si="2"/>
        <v>1.3744761094353697</v>
      </c>
      <c r="V28" s="77">
        <f t="shared" si="2"/>
        <v>1.6599492834948786</v>
      </c>
      <c r="W28" s="77">
        <f t="shared" si="2"/>
        <v>1.201887003788503</v>
      </c>
      <c r="X28" s="77">
        <f t="shared" si="2"/>
        <v>1.3112741489791455</v>
      </c>
      <c r="Y28" s="77">
        <f t="shared" si="2"/>
        <v>1.4183614743622963</v>
      </c>
      <c r="Z28" s="77">
        <f t="shared" si="2"/>
        <v>1.323738441409962</v>
      </c>
      <c r="AA28" s="77">
        <f t="shared" si="2"/>
        <v>1.2659744398587618</v>
      </c>
      <c r="AB28" s="77">
        <f t="shared" si="2"/>
        <v>1.4219964363595474</v>
      </c>
      <c r="AC28" s="77">
        <f t="shared" si="2"/>
        <v>1.6346015589376264</v>
      </c>
      <c r="AD28" s="77">
        <f t="shared" si="2"/>
        <v>1.3243715375469245</v>
      </c>
      <c r="AE28" s="77">
        <f t="shared" si="2"/>
        <v>1.2584460354510867</v>
      </c>
      <c r="AF28" s="77">
        <f t="shared" si="2"/>
        <v>1.2009312530578025</v>
      </c>
      <c r="AG28" s="77">
        <f t="shared" si="2"/>
        <v>1.5394888285581041</v>
      </c>
      <c r="AH28" s="77">
        <f t="shared" si="2"/>
        <v>1.2502387626088263</v>
      </c>
      <c r="AI28" s="77">
        <f t="shared" si="2"/>
        <v>1.5443797670157411</v>
      </c>
      <c r="AJ28" s="77">
        <f t="shared" si="2"/>
        <v>1.4576089549499955</v>
      </c>
      <c r="AK28" s="77">
        <f t="shared" si="2"/>
        <v>1.5601115733887894</v>
      </c>
      <c r="AL28" s="77">
        <f t="shared" si="2"/>
        <v>2.0355344797510186</v>
      </c>
      <c r="AM28" s="77">
        <f t="shared" si="2"/>
        <v>1.3438946000984517</v>
      </c>
      <c r="AN28" s="20">
        <f t="shared" ref="AN28" si="3">AVERAGE(AN3:AN27)</f>
        <v>163371.72987764672</v>
      </c>
      <c r="AO28" s="90" t="s">
        <v>69</v>
      </c>
      <c r="AP28" s="16">
        <v>163371.70000000001</v>
      </c>
      <c r="AQ28" s="89"/>
      <c r="AR28" s="88"/>
    </row>
    <row r="29" spans="1:44" ht="16.5" x14ac:dyDescent="0.35">
      <c r="A29" s="82" t="s">
        <v>82</v>
      </c>
      <c r="E29" s="3"/>
      <c r="AN29" s="17">
        <f>MAX(AN3:AN27)</f>
        <v>1293840.9016272223</v>
      </c>
      <c r="AO29" s="18" t="s">
        <v>67</v>
      </c>
      <c r="AP29" s="16">
        <v>1293840.8999999999</v>
      </c>
    </row>
    <row r="30" spans="1:44" ht="15.5" x14ac:dyDescent="0.35">
      <c r="A30" s="74" t="s">
        <v>81</v>
      </c>
      <c r="B30" s="31"/>
      <c r="C30" s="31"/>
      <c r="D30" s="31"/>
      <c r="E30" s="3"/>
      <c r="AN30" s="17">
        <f>MIN(AN3:AN27)</f>
        <v>190.11621773433677</v>
      </c>
      <c r="AO30" s="18" t="s">
        <v>68</v>
      </c>
      <c r="AP30" s="16">
        <v>190.1</v>
      </c>
    </row>
    <row r="31" spans="1:44" x14ac:dyDescent="0.35">
      <c r="D31" s="31"/>
      <c r="E31" s="3"/>
      <c r="AN31" s="75" t="s">
        <v>80</v>
      </c>
      <c r="AO31" s="75" t="s">
        <v>73</v>
      </c>
      <c r="AP31" s="75" t="s">
        <v>75</v>
      </c>
    </row>
    <row r="32" spans="1:44" ht="15.5" x14ac:dyDescent="0.35">
      <c r="D32" s="4"/>
      <c r="E32" s="3"/>
      <c r="AN32" s="84" t="s">
        <v>71</v>
      </c>
      <c r="AO32" s="14">
        <v>0</v>
      </c>
      <c r="AP32" s="15">
        <f>AO32/50</f>
        <v>0</v>
      </c>
    </row>
    <row r="33" spans="2:42" ht="15.5" x14ac:dyDescent="0.35">
      <c r="D33" s="3"/>
      <c r="E33" s="3"/>
      <c r="AN33" s="83" t="s">
        <v>72</v>
      </c>
      <c r="AO33" s="14">
        <v>8</v>
      </c>
      <c r="AP33" s="15">
        <f>AO33/25</f>
        <v>0.32</v>
      </c>
    </row>
    <row r="34" spans="2:42" ht="15.5" x14ac:dyDescent="0.35">
      <c r="D34" s="3"/>
      <c r="E34" s="3"/>
      <c r="AN34" s="30" t="s">
        <v>74</v>
      </c>
      <c r="AO34" s="39">
        <v>17</v>
      </c>
      <c r="AP34" s="15">
        <f>AO34/25</f>
        <v>0.68</v>
      </c>
    </row>
    <row r="35" spans="2:42" x14ac:dyDescent="0.35">
      <c r="D35" s="3"/>
      <c r="E35" s="3"/>
    </row>
    <row r="36" spans="2:42" x14ac:dyDescent="0.35">
      <c r="D36" s="3"/>
      <c r="E36" s="3"/>
    </row>
    <row r="37" spans="2:42" x14ac:dyDescent="0.35">
      <c r="B37" s="3"/>
      <c r="C37" s="3"/>
      <c r="D37" s="3"/>
      <c r="E37" s="3"/>
    </row>
    <row r="38" spans="2:42" x14ac:dyDescent="0.35">
      <c r="B38" s="3"/>
      <c r="C38" s="3"/>
      <c r="D38" s="3"/>
      <c r="E38" s="3"/>
    </row>
    <row r="39" spans="2:42" x14ac:dyDescent="0.35">
      <c r="B39" s="3"/>
      <c r="C39" s="3"/>
      <c r="D39" s="3"/>
      <c r="E39" s="3"/>
    </row>
    <row r="40" spans="2:42" x14ac:dyDescent="0.35">
      <c r="B40" s="3"/>
      <c r="C40" s="3"/>
      <c r="D40" s="3"/>
      <c r="E40" s="3"/>
    </row>
    <row r="41" spans="2:42" x14ac:dyDescent="0.35">
      <c r="B41" s="3"/>
      <c r="C41" s="3"/>
      <c r="D41" s="3"/>
      <c r="E41" s="3"/>
    </row>
    <row r="42" spans="2:42" x14ac:dyDescent="0.35">
      <c r="B42" s="3"/>
      <c r="C42" s="3"/>
      <c r="D42" s="3"/>
      <c r="E42" s="3"/>
    </row>
    <row r="43" spans="2:42" x14ac:dyDescent="0.35">
      <c r="B43" s="3"/>
      <c r="C43" s="3"/>
      <c r="D43" s="3"/>
      <c r="E43" s="3"/>
    </row>
    <row r="44" spans="2:42" x14ac:dyDescent="0.35">
      <c r="B44" s="3"/>
      <c r="C44" s="3"/>
      <c r="D44" s="3"/>
      <c r="E44" s="3"/>
    </row>
    <row r="45" spans="2:42" x14ac:dyDescent="0.35">
      <c r="B45" s="3"/>
      <c r="C45" s="3"/>
      <c r="D45" s="3"/>
      <c r="E45" s="3"/>
    </row>
    <row r="46" spans="2:42" x14ac:dyDescent="0.35">
      <c r="B46" s="3"/>
      <c r="C46" s="3"/>
      <c r="D46" s="3"/>
      <c r="E46" s="3"/>
    </row>
    <row r="47" spans="2:42" x14ac:dyDescent="0.35">
      <c r="B47" s="3"/>
      <c r="C47" s="3"/>
      <c r="D47" s="3"/>
      <c r="E47" s="3"/>
    </row>
    <row r="48" spans="2:42" x14ac:dyDescent="0.35">
      <c r="B48" s="3"/>
      <c r="C48" s="3"/>
      <c r="D48" s="3"/>
      <c r="E48" s="3"/>
    </row>
    <row r="49" spans="2:4" x14ac:dyDescent="0.35">
      <c r="B49" s="3"/>
      <c r="C49" s="3"/>
      <c r="D49" s="3"/>
    </row>
    <row r="50" spans="2:4" x14ac:dyDescent="0.35">
      <c r="B50" s="3"/>
      <c r="C50" s="3"/>
      <c r="D50" s="3"/>
    </row>
    <row r="51" spans="2:4" x14ac:dyDescent="0.35">
      <c r="B51" s="3"/>
      <c r="C51" s="3"/>
      <c r="D51" s="3"/>
    </row>
    <row r="52" spans="2:4" x14ac:dyDescent="0.35">
      <c r="B52" s="3"/>
      <c r="C52" s="3"/>
      <c r="D52" s="3"/>
    </row>
    <row r="53" spans="2:4" x14ac:dyDescent="0.35">
      <c r="B53" s="3"/>
      <c r="C53" s="3"/>
      <c r="D53" s="3"/>
    </row>
    <row r="54" spans="2:4" x14ac:dyDescent="0.35">
      <c r="B54" s="3"/>
      <c r="C54" s="3"/>
      <c r="D54" s="3"/>
    </row>
    <row r="55" spans="2:4" x14ac:dyDescent="0.35">
      <c r="B55" s="3"/>
      <c r="C55" s="3"/>
      <c r="D55" s="3"/>
    </row>
    <row r="56" spans="2:4" x14ac:dyDescent="0.35">
      <c r="B56" s="3"/>
      <c r="C56" s="3"/>
      <c r="D56" s="3"/>
    </row>
    <row r="57" spans="2:4" x14ac:dyDescent="0.35">
      <c r="B57" s="3"/>
      <c r="C57" s="3"/>
      <c r="D57" s="3"/>
    </row>
    <row r="58" spans="2:4" x14ac:dyDescent="0.35">
      <c r="B58" s="3"/>
      <c r="C58" s="3"/>
      <c r="D58" s="3"/>
    </row>
    <row r="59" spans="2:4" x14ac:dyDescent="0.35">
      <c r="B59" s="3"/>
      <c r="C59" s="3"/>
      <c r="D59" s="3"/>
    </row>
    <row r="60" spans="2:4" x14ac:dyDescent="0.35">
      <c r="B60" s="3"/>
      <c r="C60" s="3"/>
      <c r="D60" s="3"/>
    </row>
    <row r="61" spans="2:4" x14ac:dyDescent="0.35">
      <c r="B61" s="3"/>
      <c r="C61" s="3"/>
      <c r="D61" s="3"/>
    </row>
    <row r="62" spans="2:4" x14ac:dyDescent="0.35">
      <c r="B62" s="3"/>
      <c r="C62" s="3"/>
      <c r="D62" s="3"/>
    </row>
    <row r="63" spans="2:4" x14ac:dyDescent="0.35">
      <c r="B63" s="3"/>
      <c r="C63" s="3"/>
      <c r="D63" s="3"/>
    </row>
    <row r="64" spans="2:4" x14ac:dyDescent="0.35">
      <c r="B64" s="3"/>
      <c r="C64" s="3"/>
      <c r="D64" s="3"/>
    </row>
    <row r="65" spans="2:4" x14ac:dyDescent="0.35">
      <c r="B65" s="3"/>
      <c r="C65" s="3"/>
      <c r="D65" s="3"/>
    </row>
    <row r="66" spans="2:4" x14ac:dyDescent="0.35">
      <c r="B66" s="3"/>
      <c r="C66" s="3"/>
      <c r="D66" s="3"/>
    </row>
    <row r="67" spans="2:4" x14ac:dyDescent="0.35">
      <c r="B67" s="3"/>
      <c r="C67" s="3"/>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99"/>
  <sheetViews>
    <sheetView tabSelected="1" zoomScale="80" zoomScaleNormal="80" workbookViewId="0">
      <pane xSplit="2" ySplit="2" topLeftCell="AB41" activePane="bottomRight" state="frozen"/>
      <selection pane="topRight" activeCell="C1" sqref="C1"/>
      <selection pane="bottomLeft" activeCell="A2" sqref="A2"/>
      <selection pane="bottomRight" activeCell="AM60" sqref="AM60"/>
    </sheetView>
  </sheetViews>
  <sheetFormatPr baseColWidth="10" defaultColWidth="11.453125" defaultRowHeight="14.5" x14ac:dyDescent="0.35"/>
  <cols>
    <col min="1" max="1" width="13.6328125" style="35" customWidth="1"/>
    <col min="2" max="2" width="10.81640625" style="36" bestFit="1" customWidth="1"/>
    <col min="3" max="3" width="9.26953125" style="36" bestFit="1" customWidth="1"/>
    <col min="4" max="4" width="9.54296875" style="36" bestFit="1" customWidth="1"/>
    <col min="5" max="22" width="9.26953125" style="36" bestFit="1" customWidth="1"/>
    <col min="23" max="40" width="9.26953125" style="32" bestFit="1" customWidth="1"/>
    <col min="41" max="41" width="13.81640625" style="8" bestFit="1" customWidth="1"/>
    <col min="42" max="42" width="33.6328125" style="32" customWidth="1"/>
    <col min="43" max="16384" width="11.453125" style="32"/>
  </cols>
  <sheetData>
    <row r="1" spans="1:41" x14ac:dyDescent="0.35">
      <c r="A1" s="41" t="s">
        <v>76</v>
      </c>
      <c r="B1" s="32"/>
      <c r="C1" s="32"/>
      <c r="D1" s="32"/>
      <c r="E1" s="32"/>
      <c r="F1" s="32"/>
      <c r="G1" s="32"/>
      <c r="H1" s="32"/>
      <c r="I1" s="32"/>
      <c r="J1" s="32"/>
      <c r="K1" s="32"/>
      <c r="L1" s="32"/>
      <c r="M1" s="32"/>
      <c r="N1" s="32"/>
      <c r="O1" s="32"/>
      <c r="P1" s="32"/>
      <c r="Q1" s="32"/>
      <c r="R1" s="32"/>
      <c r="S1" s="32"/>
      <c r="T1" s="32"/>
      <c r="U1" s="32"/>
      <c r="V1" s="33"/>
    </row>
    <row r="2" spans="1:41" s="68" customFormat="1" x14ac:dyDescent="0.35">
      <c r="A2" s="69"/>
      <c r="B2" s="19" t="s">
        <v>63</v>
      </c>
      <c r="C2" s="72" t="s">
        <v>0</v>
      </c>
      <c r="D2" s="72" t="s">
        <v>1</v>
      </c>
      <c r="E2" s="72" t="s">
        <v>2</v>
      </c>
      <c r="F2" s="72" t="s">
        <v>3</v>
      </c>
      <c r="G2" s="72" t="s">
        <v>4</v>
      </c>
      <c r="H2" s="72" t="s">
        <v>5</v>
      </c>
      <c r="I2" s="72" t="s">
        <v>6</v>
      </c>
      <c r="J2" s="72" t="s">
        <v>7</v>
      </c>
      <c r="K2" s="72" t="s">
        <v>8</v>
      </c>
      <c r="L2" s="72" t="s">
        <v>9</v>
      </c>
      <c r="M2" s="70" t="s">
        <v>10</v>
      </c>
      <c r="N2" s="70" t="s">
        <v>11</v>
      </c>
      <c r="O2" s="70" t="s">
        <v>12</v>
      </c>
      <c r="P2" s="70" t="s">
        <v>13</v>
      </c>
      <c r="Q2" s="70" t="s">
        <v>14</v>
      </c>
      <c r="R2" s="70" t="s">
        <v>15</v>
      </c>
      <c r="S2" s="70" t="s">
        <v>16</v>
      </c>
      <c r="T2" s="70" t="s">
        <v>17</v>
      </c>
      <c r="U2" s="70" t="s">
        <v>18</v>
      </c>
      <c r="V2" s="26" t="s">
        <v>19</v>
      </c>
      <c r="W2" s="26" t="s">
        <v>20</v>
      </c>
      <c r="X2" s="26" t="s">
        <v>21</v>
      </c>
      <c r="Y2" s="26" t="s">
        <v>22</v>
      </c>
      <c r="Z2" s="26" t="s">
        <v>23</v>
      </c>
      <c r="AA2" s="26" t="s">
        <v>24</v>
      </c>
      <c r="AB2" s="26" t="s">
        <v>25</v>
      </c>
      <c r="AC2" s="26" t="s">
        <v>26</v>
      </c>
      <c r="AD2" s="26" t="s">
        <v>27</v>
      </c>
      <c r="AE2" s="73" t="s">
        <v>28</v>
      </c>
      <c r="AF2" s="73" t="s">
        <v>29</v>
      </c>
      <c r="AG2" s="73" t="s">
        <v>30</v>
      </c>
      <c r="AH2" s="73" t="s">
        <v>31</v>
      </c>
      <c r="AI2" s="73" t="s">
        <v>32</v>
      </c>
      <c r="AJ2" s="73" t="s">
        <v>33</v>
      </c>
      <c r="AK2" s="73" t="s">
        <v>34</v>
      </c>
      <c r="AL2" s="73" t="s">
        <v>35</v>
      </c>
      <c r="AM2" s="73" t="s">
        <v>36</v>
      </c>
      <c r="AN2" s="73" t="s">
        <v>37</v>
      </c>
      <c r="AO2" s="75" t="s">
        <v>66</v>
      </c>
    </row>
    <row r="3" spans="1:41" s="34" customFormat="1" ht="15.5" x14ac:dyDescent="0.35">
      <c r="A3" s="99" t="s">
        <v>40</v>
      </c>
      <c r="B3" s="10" t="s">
        <v>64</v>
      </c>
      <c r="C3" s="65">
        <v>1.8982536066818527</v>
      </c>
      <c r="D3" s="45">
        <v>1.0364775418533776</v>
      </c>
      <c r="E3" s="45">
        <v>1.6470588235294119</v>
      </c>
      <c r="F3" s="45">
        <v>1.2725884448969202</v>
      </c>
      <c r="G3" s="45">
        <v>1.1151976413480671</v>
      </c>
      <c r="H3" s="45">
        <v>0.70442378134685835</v>
      </c>
      <c r="I3" s="45">
        <v>1.9821605550049557</v>
      </c>
      <c r="J3" s="45">
        <v>1.684068710003368</v>
      </c>
      <c r="K3" s="45">
        <v>0.71336852618062496</v>
      </c>
      <c r="L3" s="45">
        <v>1.3999720005599887</v>
      </c>
      <c r="M3" s="45">
        <v>2.8719126938541071</v>
      </c>
      <c r="N3" s="45">
        <v>1.0000810065615315</v>
      </c>
      <c r="O3" s="45">
        <v>1.1300158238375844</v>
      </c>
      <c r="P3" s="45">
        <v>0.62924742008557766</v>
      </c>
      <c r="Q3" s="45">
        <v>1.2514078338130394</v>
      </c>
      <c r="R3" s="45">
        <v>1.0296160405283232</v>
      </c>
      <c r="S3" s="45">
        <v>1.0275380189066996</v>
      </c>
      <c r="T3" s="45">
        <v>2.1958717610891525</v>
      </c>
      <c r="U3" s="45">
        <v>1.5554518587649713</v>
      </c>
      <c r="V3" s="45">
        <v>1.1151976413480671</v>
      </c>
      <c r="W3" s="45">
        <v>1.9646365422396856</v>
      </c>
      <c r="X3" s="45">
        <v>0.8</v>
      </c>
      <c r="Y3" s="45">
        <v>2.7314941272876267</v>
      </c>
      <c r="Z3" s="45">
        <v>0.70881769208959455</v>
      </c>
      <c r="AA3" s="45">
        <v>1.7364125716270187</v>
      </c>
      <c r="AB3" s="45">
        <v>1.2725884448969202</v>
      </c>
      <c r="AC3" s="45">
        <v>1.5885623510722797</v>
      </c>
      <c r="AD3" s="45">
        <v>2.1132713440405748</v>
      </c>
      <c r="AE3" s="45">
        <v>1.4450867052023122</v>
      </c>
      <c r="AF3" s="45">
        <v>1.4736221632773359</v>
      </c>
      <c r="AG3" s="45">
        <v>1.1225412753936799</v>
      </c>
      <c r="AH3" s="45">
        <v>1.7076502732240437</v>
      </c>
      <c r="AI3" s="45">
        <v>0.77243936350996456</v>
      </c>
      <c r="AJ3" s="45">
        <v>1.2030171284616338</v>
      </c>
      <c r="AK3" s="45">
        <v>0.88888888888888884</v>
      </c>
      <c r="AL3" s="45">
        <v>2.4084778420038533</v>
      </c>
      <c r="AM3" s="45">
        <v>1.160631383472609</v>
      </c>
      <c r="AN3" s="52">
        <v>0.97389949357226335</v>
      </c>
      <c r="AO3" s="87">
        <f t="shared" ref="AO3:AO4" si="0">PRODUCT(C3:AN3)</f>
        <v>23049.015539192205</v>
      </c>
    </row>
    <row r="4" spans="1:41" s="34" customFormat="1" ht="15.5" x14ac:dyDescent="0.35">
      <c r="A4" s="98"/>
      <c r="B4" s="7" t="s">
        <v>65</v>
      </c>
      <c r="C4" s="64">
        <v>0.94912680334092636</v>
      </c>
      <c r="D4" s="61">
        <v>1.0364775418533776</v>
      </c>
      <c r="E4" s="61">
        <v>1.6470588235294119</v>
      </c>
      <c r="F4" s="61">
        <v>1.2725884448969202</v>
      </c>
      <c r="G4" s="61">
        <v>1.1151976413480671</v>
      </c>
      <c r="H4" s="61">
        <v>1.213686735607957</v>
      </c>
      <c r="I4" s="61">
        <v>1.9821605550049557</v>
      </c>
      <c r="J4" s="61">
        <v>0.842034355001684</v>
      </c>
      <c r="K4" s="61">
        <v>0.71336852618062496</v>
      </c>
      <c r="L4" s="61">
        <v>0.69998600027999436</v>
      </c>
      <c r="M4" s="61">
        <v>1.4359563469270535</v>
      </c>
      <c r="N4" s="61">
        <v>1.0000810065615315</v>
      </c>
      <c r="O4" s="61">
        <v>0.74671445639187572</v>
      </c>
      <c r="P4" s="61">
        <v>2.4342745861733204</v>
      </c>
      <c r="Q4" s="61">
        <v>1.2514078338130394</v>
      </c>
      <c r="R4" s="61">
        <v>0.85499316005471959</v>
      </c>
      <c r="S4" s="61">
        <v>0.97389949357226335</v>
      </c>
      <c r="T4" s="61">
        <v>1.0979358805445762</v>
      </c>
      <c r="U4" s="61">
        <v>1.5554518587649713</v>
      </c>
      <c r="V4" s="61">
        <v>1.1151976413480671</v>
      </c>
      <c r="W4" s="61">
        <v>1.9646365422396856</v>
      </c>
      <c r="X4" s="61">
        <v>1.0666666666666667</v>
      </c>
      <c r="Y4" s="61">
        <v>2.7314941272876267</v>
      </c>
      <c r="Z4" s="61">
        <v>1.2030171284616338</v>
      </c>
      <c r="AA4" s="61">
        <v>1.7364125716270187</v>
      </c>
      <c r="AB4" s="61">
        <v>1.0480879961266021</v>
      </c>
      <c r="AC4" s="61">
        <v>1.5885623510722797</v>
      </c>
      <c r="AD4" s="61">
        <v>2.1132713440405748</v>
      </c>
      <c r="AE4" s="61">
        <v>1.4450867052023122</v>
      </c>
      <c r="AF4" s="61">
        <v>0.75677311941879832</v>
      </c>
      <c r="AG4" s="61">
        <v>1.1225412753936799</v>
      </c>
      <c r="AH4" s="61">
        <v>1.7076502732240437</v>
      </c>
      <c r="AI4" s="61">
        <v>1.5448787270199291</v>
      </c>
      <c r="AJ4" s="61">
        <v>1.2030171284616338</v>
      </c>
      <c r="AK4" s="61">
        <v>1.0158730158730158</v>
      </c>
      <c r="AL4" s="61">
        <v>1.2042389210019266</v>
      </c>
      <c r="AM4" s="61">
        <v>1.160631383472609</v>
      </c>
      <c r="AN4" s="62">
        <v>1.0007187562394815</v>
      </c>
      <c r="AO4" s="83">
        <f t="shared" si="0"/>
        <v>2806.4150753090526</v>
      </c>
    </row>
    <row r="5" spans="1:41" ht="15.5" x14ac:dyDescent="0.35">
      <c r="A5" s="99" t="s">
        <v>41</v>
      </c>
      <c r="B5" s="10" t="s">
        <v>64</v>
      </c>
      <c r="C5" s="47">
        <v>1.00288123768061</v>
      </c>
      <c r="D5" s="42">
        <v>1.2309207287050714</v>
      </c>
      <c r="E5" s="42">
        <v>1.27258844489692</v>
      </c>
      <c r="F5" s="42">
        <v>1.6471750947125681</v>
      </c>
      <c r="G5" s="42">
        <v>1.5135462388375966</v>
      </c>
      <c r="H5" s="42">
        <v>1.4088475626937165</v>
      </c>
      <c r="I5" s="42">
        <v>2.0181634712411705</v>
      </c>
      <c r="J5" s="42">
        <v>1.684068710003368</v>
      </c>
      <c r="K5" s="42">
        <v>1.671681711802073</v>
      </c>
      <c r="L5" s="42">
        <v>0.69998600027999436</v>
      </c>
      <c r="M5" s="42">
        <v>0.76710647437864365</v>
      </c>
      <c r="N5" s="42">
        <v>0.99108027750247785</v>
      </c>
      <c r="O5" s="42">
        <v>0.74671445639187584</v>
      </c>
      <c r="P5" s="42">
        <v>1.2584948401711553</v>
      </c>
      <c r="Q5" s="42">
        <v>1.2514078338130394</v>
      </c>
      <c r="R5" s="42">
        <v>1.0296160405283232</v>
      </c>
      <c r="S5" s="42">
        <v>2.0550760378133992</v>
      </c>
      <c r="T5" s="42">
        <v>1.8362100624311422</v>
      </c>
      <c r="U5" s="42">
        <v>1.0889469747724525</v>
      </c>
      <c r="V5" s="42">
        <v>1.1151976413480671</v>
      </c>
      <c r="W5" s="42">
        <v>1.3176636768877839</v>
      </c>
      <c r="X5" s="42">
        <v>0.8</v>
      </c>
      <c r="Y5" s="42">
        <v>1.5775358889414732</v>
      </c>
      <c r="Z5" s="42">
        <v>0.70881769208959455</v>
      </c>
      <c r="AA5" s="42">
        <v>1.7364125716270187</v>
      </c>
      <c r="AB5" s="43">
        <v>1.6471750947125681</v>
      </c>
      <c r="AC5" s="43">
        <v>0.79428117553613986</v>
      </c>
      <c r="AD5" s="43">
        <v>1.3099292638197537</v>
      </c>
      <c r="AE5" s="43">
        <v>1.6233766233766234</v>
      </c>
      <c r="AF5" s="43">
        <v>1.4736221632773356</v>
      </c>
      <c r="AG5" s="43">
        <v>0.75165363800360796</v>
      </c>
      <c r="AH5" s="43">
        <v>0.85382513661202186</v>
      </c>
      <c r="AI5" s="43">
        <v>0.77243936350996456</v>
      </c>
      <c r="AJ5" s="43">
        <v>1.2030171284616338</v>
      </c>
      <c r="AK5" s="43">
        <v>1.1428571428571428</v>
      </c>
      <c r="AL5" s="43">
        <v>2.4084778420038533</v>
      </c>
      <c r="AM5" s="43">
        <v>0.5803156917363046</v>
      </c>
      <c r="AN5" s="48">
        <v>1.9477989871445267</v>
      </c>
      <c r="AO5" s="83">
        <f>PRODUCT(C5:AN5)</f>
        <v>1441.3656337261611</v>
      </c>
    </row>
    <row r="6" spans="1:41" ht="15.5" x14ac:dyDescent="0.35">
      <c r="A6" s="98"/>
      <c r="B6" s="7" t="s">
        <v>65</v>
      </c>
      <c r="C6" s="56">
        <v>1.0028812376806069</v>
      </c>
      <c r="D6" s="57">
        <v>1.2309207287050714</v>
      </c>
      <c r="E6" s="57">
        <v>2.5451768897938405</v>
      </c>
      <c r="F6" s="57">
        <v>0.82358754735628403</v>
      </c>
      <c r="G6" s="57">
        <v>1.5135462388375966</v>
      </c>
      <c r="H6" s="57">
        <v>1.4088475626937165</v>
      </c>
      <c r="I6" s="57">
        <v>2.0181634712411705</v>
      </c>
      <c r="J6" s="57">
        <v>0.842034355001684</v>
      </c>
      <c r="K6" s="57">
        <v>0.71336852618062496</v>
      </c>
      <c r="L6" s="57">
        <v>1.2250367523276064</v>
      </c>
      <c r="M6" s="57">
        <v>1.1015314106528484</v>
      </c>
      <c r="N6" s="57">
        <v>1.0000810065615315</v>
      </c>
      <c r="O6" s="57">
        <v>1.4934289127837517</v>
      </c>
      <c r="P6" s="57">
        <v>1.2584948401711553</v>
      </c>
      <c r="Q6" s="57">
        <v>1.2514078338130394</v>
      </c>
      <c r="R6" s="57">
        <v>1.0296160405283232</v>
      </c>
      <c r="S6" s="57">
        <v>2.0550760378133992</v>
      </c>
      <c r="T6" s="57">
        <v>0.91810503121557108</v>
      </c>
      <c r="U6" s="57">
        <v>1.0889469747724525</v>
      </c>
      <c r="V6" s="57">
        <v>0.75677311941879832</v>
      </c>
      <c r="W6" s="57">
        <v>1.3176636768877839</v>
      </c>
      <c r="X6" s="57">
        <v>1.0666666666666667</v>
      </c>
      <c r="Y6" s="57">
        <v>0.78876794447073661</v>
      </c>
      <c r="Z6" s="57">
        <v>1.2030171284616338</v>
      </c>
      <c r="AA6" s="57">
        <v>1.7364125716270187</v>
      </c>
      <c r="AB6" s="58">
        <v>1.6471750947125681</v>
      </c>
      <c r="AC6" s="58">
        <v>1.5885623510722797</v>
      </c>
      <c r="AD6" s="58">
        <v>0.65496463190987686</v>
      </c>
      <c r="AE6" s="58">
        <v>0.7225433526011561</v>
      </c>
      <c r="AF6" s="58">
        <v>1.4736221632773356</v>
      </c>
      <c r="AG6" s="58">
        <v>1.5033072760072159</v>
      </c>
      <c r="AH6" s="58">
        <v>1.0301944215878642</v>
      </c>
      <c r="AI6" s="58">
        <v>1.5448787270199291</v>
      </c>
      <c r="AJ6" s="58">
        <v>1.6972165648336728</v>
      </c>
      <c r="AK6" s="58">
        <v>1.1428571428571428</v>
      </c>
      <c r="AL6" s="58">
        <v>1.2042389210019266</v>
      </c>
      <c r="AM6" s="58">
        <v>2.0965162273710427</v>
      </c>
      <c r="AN6" s="59">
        <v>0.97389949357226335</v>
      </c>
      <c r="AO6" s="83">
        <f t="shared" ref="AO6:AO52" si="1">PRODUCT(C6:AN6)</f>
        <v>1639.0264811672073</v>
      </c>
    </row>
    <row r="7" spans="1:41" ht="15.5" x14ac:dyDescent="0.35">
      <c r="A7" s="97" t="s">
        <v>42</v>
      </c>
      <c r="B7" s="6" t="s">
        <v>64</v>
      </c>
      <c r="C7" s="49">
        <v>1.0566356720202874</v>
      </c>
      <c r="D7" s="43">
        <v>1.684068710003368</v>
      </c>
      <c r="E7" s="43">
        <v>0.82358754735628403</v>
      </c>
      <c r="F7" s="43">
        <v>1.6471750947125681</v>
      </c>
      <c r="G7" s="43">
        <v>1.5135462388375966</v>
      </c>
      <c r="H7" s="43">
        <v>1.213686735607957</v>
      </c>
      <c r="I7" s="43">
        <v>2.0181634712411705</v>
      </c>
      <c r="J7" s="43">
        <v>0.842034355001684</v>
      </c>
      <c r="K7" s="43">
        <v>1.1925251189913491</v>
      </c>
      <c r="L7" s="43">
        <v>1.3999720005599887</v>
      </c>
      <c r="M7" s="43">
        <v>1.1015314106528484</v>
      </c>
      <c r="N7" s="43">
        <v>0.99108027750247785</v>
      </c>
      <c r="O7" s="43">
        <v>1.4934289127837517</v>
      </c>
      <c r="P7" s="43">
        <v>1.2584948401711553</v>
      </c>
      <c r="Q7" s="43">
        <v>2.4888003982080638</v>
      </c>
      <c r="R7" s="43">
        <v>1.7099863201094392</v>
      </c>
      <c r="S7" s="43">
        <v>2.0550760378133992</v>
      </c>
      <c r="T7" s="43">
        <v>2.1958717610891525</v>
      </c>
      <c r="U7" s="43">
        <v>0.77772592938248564</v>
      </c>
      <c r="V7" s="43">
        <v>1.5135462388375966</v>
      </c>
      <c r="W7" s="43">
        <v>0.67069081153588184</v>
      </c>
      <c r="X7" s="43">
        <v>0.8</v>
      </c>
      <c r="Y7" s="43">
        <v>0.78876794447073673</v>
      </c>
      <c r="Z7" s="43">
        <v>1.2030171284616338</v>
      </c>
      <c r="AA7" s="43">
        <v>1.1789672247111531</v>
      </c>
      <c r="AB7" s="43">
        <v>1.0480879961266021</v>
      </c>
      <c r="AC7" s="43">
        <v>1.0719044204266395</v>
      </c>
      <c r="AD7" s="43">
        <v>2.1132713440405748</v>
      </c>
      <c r="AE7" s="43">
        <v>1.1729599879888897</v>
      </c>
      <c r="AF7" s="43">
        <v>1.5135462388375966</v>
      </c>
      <c r="AG7" s="43">
        <v>1.1225412753936799</v>
      </c>
      <c r="AH7" s="43">
        <v>2.413127413127413</v>
      </c>
      <c r="AI7" s="43">
        <v>1.5448787270199291</v>
      </c>
      <c r="AJ7" s="43">
        <v>1.4176353841791891</v>
      </c>
      <c r="AK7" s="43">
        <v>0.88888888888888884</v>
      </c>
      <c r="AL7" s="43">
        <v>1.7099863201094392</v>
      </c>
      <c r="AM7" s="43">
        <v>1.160631383472609</v>
      </c>
      <c r="AN7" s="48">
        <v>1.0275380189066996</v>
      </c>
      <c r="AO7" s="86">
        <f t="shared" si="1"/>
        <v>15877.731152287955</v>
      </c>
    </row>
    <row r="8" spans="1:41" ht="15.5" x14ac:dyDescent="0.35">
      <c r="A8" s="98"/>
      <c r="B8" s="7" t="s">
        <v>65</v>
      </c>
      <c r="C8" s="60">
        <v>1.0028812376806069</v>
      </c>
      <c r="D8" s="58">
        <v>0.842034355001684</v>
      </c>
      <c r="E8" s="58">
        <v>1.0480879961266021</v>
      </c>
      <c r="F8" s="58">
        <v>1.6471750947125681</v>
      </c>
      <c r="G8" s="58">
        <v>1.5135462388375966</v>
      </c>
      <c r="H8" s="58">
        <v>0.70442378134685835</v>
      </c>
      <c r="I8" s="58">
        <v>2.0181634712411705</v>
      </c>
      <c r="J8" s="58">
        <v>1.684068710003368</v>
      </c>
      <c r="K8" s="58">
        <v>1.1925251189913491</v>
      </c>
      <c r="L8" s="58">
        <v>1.3999720005599887</v>
      </c>
      <c r="M8" s="58">
        <v>1.1015314106528484</v>
      </c>
      <c r="N8" s="58">
        <v>1.0000810065615315</v>
      </c>
      <c r="O8" s="58">
        <v>1.4934289127837517</v>
      </c>
      <c r="P8" s="58">
        <v>1.2584948401711553</v>
      </c>
      <c r="Q8" s="58">
        <v>4.9776007964161275</v>
      </c>
      <c r="R8" s="58">
        <v>1.7099863201094392</v>
      </c>
      <c r="S8" s="58">
        <v>2.0550760378133992</v>
      </c>
      <c r="T8" s="58">
        <v>2.1958717610891525</v>
      </c>
      <c r="U8" s="58">
        <v>1.5554518587649713</v>
      </c>
      <c r="V8" s="58">
        <v>0.75677311941879832</v>
      </c>
      <c r="W8" s="58">
        <v>0.67069081153588184</v>
      </c>
      <c r="X8" s="58">
        <v>1.0666666666666667</v>
      </c>
      <c r="Y8" s="58">
        <v>1.0772575040572749</v>
      </c>
      <c r="Z8" s="58">
        <v>1.2030171284616338</v>
      </c>
      <c r="AA8" s="58">
        <v>1.1789672247111531</v>
      </c>
      <c r="AB8" s="58">
        <v>1.2725884448969202</v>
      </c>
      <c r="AC8" s="58">
        <v>0.79428117553613986</v>
      </c>
      <c r="AD8" s="58">
        <v>2.1132713440405748</v>
      </c>
      <c r="AE8" s="58">
        <v>1.6233766233766234</v>
      </c>
      <c r="AF8" s="58">
        <v>1.5135462388375966</v>
      </c>
      <c r="AG8" s="58">
        <v>0.75165363800360796</v>
      </c>
      <c r="AH8" s="58">
        <v>1.2065637065637065</v>
      </c>
      <c r="AI8" s="58">
        <v>0.77243936350996456</v>
      </c>
      <c r="AJ8" s="58">
        <v>1.4176353841791891</v>
      </c>
      <c r="AK8" s="58">
        <v>0.88888888888888884</v>
      </c>
      <c r="AL8" s="58">
        <v>0.85499316005471959</v>
      </c>
      <c r="AM8" s="58">
        <v>1.160631383472609</v>
      </c>
      <c r="AN8" s="59">
        <v>1.0007187562394815</v>
      </c>
      <c r="AO8" s="83">
        <f t="shared" si="1"/>
        <v>4152.1930696964919</v>
      </c>
    </row>
    <row r="9" spans="1:41" ht="15.5" x14ac:dyDescent="0.35">
      <c r="A9" s="97" t="s">
        <v>39</v>
      </c>
      <c r="B9" s="6" t="s">
        <v>64</v>
      </c>
      <c r="C9" s="49">
        <v>2.1132713440405748</v>
      </c>
      <c r="D9" s="44">
        <v>1.2309207287050714</v>
      </c>
      <c r="E9" s="43">
        <v>1.6471750947125681</v>
      </c>
      <c r="F9" s="43">
        <v>1.0480879961266021</v>
      </c>
      <c r="G9" s="43">
        <v>1.1151976413480671</v>
      </c>
      <c r="H9" s="43">
        <v>1.4088475626937165</v>
      </c>
      <c r="I9" s="43">
        <v>1.0000810065615315</v>
      </c>
      <c r="J9" s="43">
        <v>2.4618414574101428</v>
      </c>
      <c r="K9" s="43">
        <v>1.4267370523612499</v>
      </c>
      <c r="L9" s="43">
        <v>1.2250367523276064</v>
      </c>
      <c r="M9" s="43">
        <v>1.5342129487572873</v>
      </c>
      <c r="N9" s="43">
        <v>1.0000810065615315</v>
      </c>
      <c r="O9" s="43">
        <v>1.4934289127837517</v>
      </c>
      <c r="P9" s="43">
        <v>1.2584948401711553</v>
      </c>
      <c r="Q9" s="43">
        <v>1.5572521575572917</v>
      </c>
      <c r="R9" s="43">
        <v>2.4084778420038533</v>
      </c>
      <c r="S9" s="43">
        <v>1.9477989871445267</v>
      </c>
      <c r="T9" s="43">
        <v>1.0080204558800736</v>
      </c>
      <c r="U9" s="43">
        <v>1.0889469747724525</v>
      </c>
      <c r="V9" s="44">
        <v>2.9472443265546713</v>
      </c>
      <c r="W9" s="43">
        <v>1.3413816230717637</v>
      </c>
      <c r="X9" s="43">
        <v>1.0666666666666667</v>
      </c>
      <c r="Y9" s="43">
        <v>1.0772575040572749</v>
      </c>
      <c r="Z9" s="43">
        <v>1.4176353841791891</v>
      </c>
      <c r="AA9" s="43">
        <v>1.0235867552623312</v>
      </c>
      <c r="AB9" s="43">
        <v>1.6471750947125681</v>
      </c>
      <c r="AC9" s="43">
        <v>1.5885623510722797</v>
      </c>
      <c r="AD9" s="43">
        <v>1.3099292638197537</v>
      </c>
      <c r="AE9" s="43">
        <v>1.4450867052023122</v>
      </c>
      <c r="AF9" s="43">
        <v>1.5135462388375966</v>
      </c>
      <c r="AG9" s="43">
        <v>1.5033072760072159</v>
      </c>
      <c r="AH9" s="43">
        <v>1.7076502732240437</v>
      </c>
      <c r="AI9" s="43">
        <v>1.5448787270199291</v>
      </c>
      <c r="AJ9" s="43">
        <v>1.2030171284616338</v>
      </c>
      <c r="AK9" s="43">
        <v>1.7777777777777777</v>
      </c>
      <c r="AL9" s="43">
        <v>1.0296160405283232</v>
      </c>
      <c r="AM9" s="43">
        <v>1.160631383472609</v>
      </c>
      <c r="AN9" s="48">
        <v>2.0550760378133992</v>
      </c>
      <c r="AO9" s="86">
        <f t="shared" si="1"/>
        <v>722738.10458520625</v>
      </c>
    </row>
    <row r="10" spans="1:41" ht="15.5" x14ac:dyDescent="0.35">
      <c r="A10" s="98"/>
      <c r="B10" s="7" t="s">
        <v>65</v>
      </c>
      <c r="C10" s="60">
        <v>2.1132713440405748</v>
      </c>
      <c r="D10" s="46">
        <v>2.4618414574101428</v>
      </c>
      <c r="E10" s="58">
        <v>1.6471750947125681</v>
      </c>
      <c r="F10" s="58">
        <v>1.0480879961266021</v>
      </c>
      <c r="G10" s="58">
        <v>1.4736221632773359</v>
      </c>
      <c r="H10" s="58">
        <v>1.4088475626937165</v>
      </c>
      <c r="I10" s="58">
        <v>1.0000810065615315</v>
      </c>
      <c r="J10" s="58">
        <v>2.4618414574101428</v>
      </c>
      <c r="K10" s="58">
        <v>1.4267370523612499</v>
      </c>
      <c r="L10" s="58">
        <v>1.2250367523276064</v>
      </c>
      <c r="M10" s="58">
        <v>1.5342129487572873</v>
      </c>
      <c r="N10" s="58">
        <v>1.0000810065615315</v>
      </c>
      <c r="O10" s="58">
        <v>1.4934289127837517</v>
      </c>
      <c r="P10" s="58">
        <v>1.2584948401711553</v>
      </c>
      <c r="Q10" s="58">
        <v>1.5572521575572917</v>
      </c>
      <c r="R10" s="58">
        <v>2.4084778420038533</v>
      </c>
      <c r="S10" s="58">
        <v>1.9477989871445267</v>
      </c>
      <c r="T10" s="58">
        <v>1.0080204558800736</v>
      </c>
      <c r="U10" s="58">
        <v>1.0889469747724525</v>
      </c>
      <c r="V10" s="46">
        <v>1.4736221632773356</v>
      </c>
      <c r="W10" s="58">
        <v>1.3413816230717637</v>
      </c>
      <c r="X10" s="58">
        <v>1.0666666666666667</v>
      </c>
      <c r="Y10" s="58">
        <v>1.0772575040572749</v>
      </c>
      <c r="Z10" s="58">
        <v>1.4176353841791891</v>
      </c>
      <c r="AA10" s="58">
        <v>1.0235867552623312</v>
      </c>
      <c r="AB10" s="58">
        <v>1.6471750947125681</v>
      </c>
      <c r="AC10" s="58">
        <v>1.5885623510722797</v>
      </c>
      <c r="AD10" s="58">
        <v>1.3099292638197537</v>
      </c>
      <c r="AE10" s="58">
        <v>1.4450867052023122</v>
      </c>
      <c r="AF10" s="58">
        <v>1.5135462388375966</v>
      </c>
      <c r="AG10" s="58">
        <v>1.5033072760072159</v>
      </c>
      <c r="AH10" s="58">
        <v>1.7076502732240437</v>
      </c>
      <c r="AI10" s="58">
        <v>1.5448787270199291</v>
      </c>
      <c r="AJ10" s="58">
        <v>1.2030171284616338</v>
      </c>
      <c r="AK10" s="58">
        <v>1.7777777777777777</v>
      </c>
      <c r="AL10" s="58">
        <v>1.0296160405283232</v>
      </c>
      <c r="AM10" s="58">
        <v>1.160631383472609</v>
      </c>
      <c r="AN10" s="59">
        <v>2.0550760378133992</v>
      </c>
      <c r="AO10" s="30">
        <f t="shared" si="1"/>
        <v>955026.13139889145</v>
      </c>
    </row>
    <row r="11" spans="1:41" ht="15.5" x14ac:dyDescent="0.35">
      <c r="A11" s="97" t="s">
        <v>38</v>
      </c>
      <c r="B11" s="6" t="s">
        <v>64</v>
      </c>
      <c r="C11" s="49">
        <v>2.1132713440405748</v>
      </c>
      <c r="D11" s="43">
        <v>1.684068710003368</v>
      </c>
      <c r="E11" s="43">
        <v>1.0480879961266021</v>
      </c>
      <c r="F11" s="43">
        <v>1.6471750947125681</v>
      </c>
      <c r="G11" s="43">
        <v>1.5135462388375966</v>
      </c>
      <c r="H11" s="43">
        <v>0.70442378134685835</v>
      </c>
      <c r="I11" s="43">
        <v>0.99108027750247785</v>
      </c>
      <c r="J11" s="43">
        <v>1.684068710003368</v>
      </c>
      <c r="K11" s="43">
        <v>0.71336852618062496</v>
      </c>
      <c r="L11" s="43">
        <v>1.3999720005599887</v>
      </c>
      <c r="M11" s="43">
        <v>1.1015314106528484</v>
      </c>
      <c r="N11" s="43">
        <v>0.99108027750247785</v>
      </c>
      <c r="O11" s="43">
        <v>0.74671445639187572</v>
      </c>
      <c r="P11" s="43">
        <v>1.5317610031294491</v>
      </c>
      <c r="Q11" s="43">
        <v>1.5572521575572917</v>
      </c>
      <c r="R11" s="43">
        <v>0.85499316005471959</v>
      </c>
      <c r="S11" s="43">
        <v>1.9477989871445267</v>
      </c>
      <c r="T11" s="43">
        <v>1.0080204558800736</v>
      </c>
      <c r="U11" s="43">
        <v>1.5554518587649713</v>
      </c>
      <c r="V11" s="43">
        <v>0.75677311941879832</v>
      </c>
      <c r="W11" s="43">
        <v>0.67069081153588195</v>
      </c>
      <c r="X11" s="43">
        <v>2.6666666666666665</v>
      </c>
      <c r="Y11" s="43">
        <v>0.78876794447073673</v>
      </c>
      <c r="Z11" s="43">
        <v>1.2030171284616338</v>
      </c>
      <c r="AA11" s="43">
        <v>1.0235867552623312</v>
      </c>
      <c r="AB11" s="44">
        <v>1.0480879961266021</v>
      </c>
      <c r="AC11" s="44">
        <v>0.79428117553613986</v>
      </c>
      <c r="AD11" s="44">
        <v>1.3099292638197537</v>
      </c>
      <c r="AE11" s="44">
        <v>1.1729599879888897</v>
      </c>
      <c r="AF11" s="44">
        <v>1.1151976413480671</v>
      </c>
      <c r="AG11" s="44">
        <v>0.75165363800360796</v>
      </c>
      <c r="AH11" s="44">
        <v>2.413127413127413</v>
      </c>
      <c r="AI11" s="44">
        <v>1.0950373738445769</v>
      </c>
      <c r="AJ11" s="44">
        <v>1.4176353841791891</v>
      </c>
      <c r="AK11" s="44">
        <v>1.7777777777777777</v>
      </c>
      <c r="AL11" s="44">
        <v>1.7099863201094392</v>
      </c>
      <c r="AM11" s="44">
        <v>1.160631383472609</v>
      </c>
      <c r="AN11" s="50">
        <v>1.0007187562394815</v>
      </c>
      <c r="AO11" s="83">
        <f t="shared" si="1"/>
        <v>1033.6000405766765</v>
      </c>
    </row>
    <row r="12" spans="1:41" ht="15.5" x14ac:dyDescent="0.35">
      <c r="A12" s="98"/>
      <c r="B12" s="7" t="s">
        <v>65</v>
      </c>
      <c r="C12" s="60">
        <v>2.1132713440405748</v>
      </c>
      <c r="D12" s="58">
        <v>1.684068710003368</v>
      </c>
      <c r="E12" s="58">
        <v>1.0480879961266021</v>
      </c>
      <c r="F12" s="58">
        <v>1.6471750947125681</v>
      </c>
      <c r="G12" s="58">
        <v>1.5135462388375966</v>
      </c>
      <c r="H12" s="58">
        <v>1.213686735607957</v>
      </c>
      <c r="I12" s="58">
        <v>1.9821605550049557</v>
      </c>
      <c r="J12" s="58">
        <v>0.842034355001684</v>
      </c>
      <c r="K12" s="58">
        <v>0.71336852618062496</v>
      </c>
      <c r="L12" s="58">
        <v>1.3999720005599887</v>
      </c>
      <c r="M12" s="58">
        <v>1.1015314106528484</v>
      </c>
      <c r="N12" s="58">
        <v>1.0000810065615315</v>
      </c>
      <c r="O12" s="58">
        <v>1.5133171912832928</v>
      </c>
      <c r="P12" s="58">
        <v>0.62924742008557766</v>
      </c>
      <c r="Q12" s="58">
        <v>1.5572521575572917</v>
      </c>
      <c r="R12" s="58">
        <v>1.7099863201094392</v>
      </c>
      <c r="S12" s="58">
        <v>1.9477989871445267</v>
      </c>
      <c r="T12" s="58">
        <v>0.91810503121557108</v>
      </c>
      <c r="U12" s="58">
        <v>1.5554518587649713</v>
      </c>
      <c r="V12" s="58">
        <v>1.1151976413480671</v>
      </c>
      <c r="W12" s="58">
        <v>1.3176636768877839</v>
      </c>
      <c r="X12" s="58">
        <v>1.3333333333333333</v>
      </c>
      <c r="Y12" s="58">
        <v>1.3657470636438132</v>
      </c>
      <c r="Z12" s="58">
        <v>1.2030171284616338</v>
      </c>
      <c r="AA12" s="58">
        <v>1.1789672247111531</v>
      </c>
      <c r="AB12" s="46">
        <v>1.0480879961266021</v>
      </c>
      <c r="AC12" s="46">
        <v>1.5885623510722797</v>
      </c>
      <c r="AD12" s="46">
        <v>1.3099292638197537</v>
      </c>
      <c r="AE12" s="46">
        <v>1.1729599879888897</v>
      </c>
      <c r="AF12" s="46">
        <v>1.1151976413480671</v>
      </c>
      <c r="AG12" s="46">
        <v>0.75165363800360796</v>
      </c>
      <c r="AH12" s="46">
        <v>1.2065637065637065</v>
      </c>
      <c r="AI12" s="46">
        <v>1.0950373738445769</v>
      </c>
      <c r="AJ12" s="46">
        <v>1.4176353841791891</v>
      </c>
      <c r="AK12" s="46">
        <v>1.7777777777777777</v>
      </c>
      <c r="AL12" s="46">
        <v>0.85499316005471959</v>
      </c>
      <c r="AM12" s="46">
        <v>1.160631383472609</v>
      </c>
      <c r="AN12" s="55">
        <v>1.0007187562394815</v>
      </c>
      <c r="AO12" s="83">
        <f t="shared" si="1"/>
        <v>3933.8408553238855</v>
      </c>
    </row>
    <row r="13" spans="1:41" ht="15.5" x14ac:dyDescent="0.35">
      <c r="A13" s="97" t="s">
        <v>43</v>
      </c>
      <c r="B13" s="6" t="s">
        <v>64</v>
      </c>
      <c r="C13" s="51">
        <v>0.94912680334092625</v>
      </c>
      <c r="D13" s="44">
        <v>1.684068710003368</v>
      </c>
      <c r="E13" s="44">
        <v>0.82358754735628403</v>
      </c>
      <c r="F13" s="44">
        <v>1.0480879961266021</v>
      </c>
      <c r="G13" s="44">
        <v>0.75677311941879832</v>
      </c>
      <c r="H13" s="44">
        <v>1.4088475626937165</v>
      </c>
      <c r="I13" s="44">
        <v>1.0090817356205852</v>
      </c>
      <c r="J13" s="44">
        <v>1.684068710003368</v>
      </c>
      <c r="K13" s="44">
        <v>1.4267370523612499</v>
      </c>
      <c r="L13" s="44">
        <v>0.69998600027999436</v>
      </c>
      <c r="M13" s="44">
        <v>1.5342129487572873</v>
      </c>
      <c r="N13" s="44">
        <v>1.0090817356205852</v>
      </c>
      <c r="O13" s="44">
        <v>1.1300158238375844</v>
      </c>
      <c r="P13" s="44">
        <v>0.62924742008557766</v>
      </c>
      <c r="Q13" s="44">
        <v>0.62570391690651972</v>
      </c>
      <c r="R13" s="44">
        <v>1.7099863201094392</v>
      </c>
      <c r="S13" s="44">
        <v>0.97389949357226335</v>
      </c>
      <c r="T13" s="44">
        <v>0.91810503121557108</v>
      </c>
      <c r="U13" s="44">
        <v>1.4001680201624196</v>
      </c>
      <c r="V13" s="44">
        <v>1.1151976413480671</v>
      </c>
      <c r="W13" s="44">
        <v>1.3413816230717637</v>
      </c>
      <c r="X13" s="44">
        <v>1.0666666666666667</v>
      </c>
      <c r="Y13" s="44">
        <v>1.0772575040572749</v>
      </c>
      <c r="Z13" s="44">
        <v>1.2030171284616338</v>
      </c>
      <c r="AA13" s="44">
        <v>1.7364125716270187</v>
      </c>
      <c r="AB13" s="44">
        <v>1.2725884448969202</v>
      </c>
      <c r="AC13" s="44">
        <v>0.79428117553613986</v>
      </c>
      <c r="AD13" s="44">
        <v>1.3099292638197537</v>
      </c>
      <c r="AE13" s="44">
        <v>1.1729599879888897</v>
      </c>
      <c r="AF13" s="44">
        <v>0.75677311941879832</v>
      </c>
      <c r="AG13" s="44">
        <v>1.1225412753936799</v>
      </c>
      <c r="AH13" s="44">
        <v>1.7076502732240437</v>
      </c>
      <c r="AI13" s="44">
        <v>0.77243936350996456</v>
      </c>
      <c r="AJ13" s="44">
        <v>3.3944331296673456</v>
      </c>
      <c r="AK13" s="44">
        <v>0.88888888888888884</v>
      </c>
      <c r="AL13" s="44">
        <v>0.85499316005471959</v>
      </c>
      <c r="AM13" s="44">
        <v>3.6127167630057806</v>
      </c>
      <c r="AN13" s="50">
        <v>2.0550760378133992</v>
      </c>
      <c r="AO13" s="83">
        <f t="shared" si="1"/>
        <v>440.60339376066219</v>
      </c>
    </row>
    <row r="14" spans="1:41" ht="15.5" x14ac:dyDescent="0.35">
      <c r="A14" s="98"/>
      <c r="B14" s="7" t="s">
        <v>65</v>
      </c>
      <c r="C14" s="54">
        <v>1.0566356720202874</v>
      </c>
      <c r="D14" s="46">
        <v>1.684068710003368</v>
      </c>
      <c r="E14" s="46">
        <v>1.6471750947125681</v>
      </c>
      <c r="F14" s="46">
        <v>0.82358754735628403</v>
      </c>
      <c r="G14" s="46">
        <v>1.4736221632773359</v>
      </c>
      <c r="H14" s="46">
        <v>1.4088475626937165</v>
      </c>
      <c r="I14" s="46">
        <v>1.0000810065615315</v>
      </c>
      <c r="J14" s="46">
        <v>1.684068710003368</v>
      </c>
      <c r="K14" s="46">
        <v>1.4267370523612499</v>
      </c>
      <c r="L14" s="46">
        <v>1.3999720005599887</v>
      </c>
      <c r="M14" s="46">
        <v>1.5342129487572873</v>
      </c>
      <c r="N14" s="46">
        <v>2.0181634712411705</v>
      </c>
      <c r="O14" s="46">
        <v>1.5133171912832928</v>
      </c>
      <c r="P14" s="46">
        <v>1.2584948401711553</v>
      </c>
      <c r="Q14" s="46">
        <v>1.2514078338130394</v>
      </c>
      <c r="R14" s="46">
        <v>1.7099863201094392</v>
      </c>
      <c r="S14" s="46">
        <v>1.0275380189066996</v>
      </c>
      <c r="T14" s="46">
        <v>1.8362100624311422</v>
      </c>
      <c r="U14" s="46">
        <v>1.4001680201624196</v>
      </c>
      <c r="V14" s="61">
        <v>1.1151976413480671</v>
      </c>
      <c r="W14" s="61">
        <v>1.3413816230717637</v>
      </c>
      <c r="X14" s="61">
        <v>0.8</v>
      </c>
      <c r="Y14" s="61">
        <v>1.0772575040572749</v>
      </c>
      <c r="Z14" s="61">
        <v>1.2030171284616338</v>
      </c>
      <c r="AA14" s="61">
        <v>1.7364125716270187</v>
      </c>
      <c r="AB14" s="61">
        <v>2.5451768897938405</v>
      </c>
      <c r="AC14" s="61">
        <v>0.79428117553613986</v>
      </c>
      <c r="AD14" s="61">
        <v>1.3099292638197537</v>
      </c>
      <c r="AE14" s="61">
        <v>1.1729599879888897</v>
      </c>
      <c r="AF14" s="61">
        <v>0.75677311941879832</v>
      </c>
      <c r="AG14" s="61">
        <v>1.1225412753936799</v>
      </c>
      <c r="AH14" s="61">
        <v>1.7076502732240437</v>
      </c>
      <c r="AI14" s="61">
        <v>1.0950373738445769</v>
      </c>
      <c r="AJ14" s="61">
        <v>3.3944331296673456</v>
      </c>
      <c r="AK14" s="61">
        <v>1.0158730158730158</v>
      </c>
      <c r="AL14" s="61">
        <v>0.85499316005471959</v>
      </c>
      <c r="AM14" s="61">
        <v>0.5803156917363046</v>
      </c>
      <c r="AN14" s="62">
        <v>1.0275380189066996</v>
      </c>
      <c r="AO14" s="86">
        <f t="shared" si="1"/>
        <v>13129.479304810531</v>
      </c>
    </row>
    <row r="15" spans="1:41" ht="15.5" x14ac:dyDescent="0.35">
      <c r="A15" s="97" t="s">
        <v>44</v>
      </c>
      <c r="B15" s="10" t="s">
        <v>64</v>
      </c>
      <c r="C15" s="47">
        <v>1.0028812376806069</v>
      </c>
      <c r="D15" s="42">
        <v>1.2309207287050714</v>
      </c>
      <c r="E15" s="42">
        <v>1.0480879961266021</v>
      </c>
      <c r="F15" s="42">
        <v>1.6471750947125681</v>
      </c>
      <c r="G15" s="42">
        <v>1.5135462388375966</v>
      </c>
      <c r="H15" s="42">
        <v>3.4458993797381114</v>
      </c>
      <c r="I15" s="42">
        <v>2.0181634712411705</v>
      </c>
      <c r="J15" s="42">
        <v>1.0364775418533776</v>
      </c>
      <c r="K15" s="42">
        <v>0.71336852618062496</v>
      </c>
      <c r="L15" s="42">
        <v>1.2250367523276064</v>
      </c>
      <c r="M15" s="42">
        <v>0.76710647437864365</v>
      </c>
      <c r="N15" s="42">
        <v>1.0090817356205852</v>
      </c>
      <c r="O15" s="42">
        <v>1.4934289127837517</v>
      </c>
      <c r="P15" s="42">
        <v>0.62924742008557766</v>
      </c>
      <c r="Q15" s="42">
        <v>4.9776007964161275</v>
      </c>
      <c r="R15" s="42">
        <v>1.0296160405283232</v>
      </c>
      <c r="S15" s="42">
        <v>0.97389949357226335</v>
      </c>
      <c r="T15" s="42">
        <v>0.91810503121557108</v>
      </c>
      <c r="U15" s="42">
        <v>1.0889469747724525</v>
      </c>
      <c r="V15" s="42">
        <v>1.5135462388375966</v>
      </c>
      <c r="W15" s="42">
        <v>1.3413816230717637</v>
      </c>
      <c r="X15" s="42">
        <v>1.0666666666666667</v>
      </c>
      <c r="Y15" s="42">
        <v>0.78876794447073673</v>
      </c>
      <c r="Z15" s="42">
        <v>1.6972165648336728</v>
      </c>
      <c r="AA15" s="42">
        <v>1.7364125716270187</v>
      </c>
      <c r="AB15" s="42">
        <v>1.0480879961266021</v>
      </c>
      <c r="AC15" s="42">
        <v>2.6990553306342777</v>
      </c>
      <c r="AD15" s="42">
        <v>0.65496463190987686</v>
      </c>
      <c r="AE15" s="42">
        <v>1.6233766233766234</v>
      </c>
      <c r="AF15" s="42">
        <v>1.5135462388375966</v>
      </c>
      <c r="AG15" s="42">
        <v>0.75165363800360796</v>
      </c>
      <c r="AH15" s="42">
        <v>1.2065637065637067</v>
      </c>
      <c r="AI15" s="42">
        <v>1.4176353841791891</v>
      </c>
      <c r="AJ15" s="42">
        <v>0.70881769208959455</v>
      </c>
      <c r="AK15" s="42">
        <v>2.2857142857142856</v>
      </c>
      <c r="AL15" s="42">
        <v>1.0296160405283232</v>
      </c>
      <c r="AM15" s="42">
        <v>1.160631383472609</v>
      </c>
      <c r="AN15" s="53">
        <v>1.0007187562394815</v>
      </c>
      <c r="AO15" s="83">
        <f>PRODUCT(C15:AN15)</f>
        <v>4210.3729107622639</v>
      </c>
    </row>
    <row r="16" spans="1:41" ht="15.5" x14ac:dyDescent="0.35">
      <c r="A16" s="98"/>
      <c r="B16" s="7" t="s">
        <v>65</v>
      </c>
      <c r="C16" s="56">
        <v>1.0028812376806069</v>
      </c>
      <c r="D16" s="57">
        <v>0.842034355001684</v>
      </c>
      <c r="E16" s="57">
        <v>0.82358754735628403</v>
      </c>
      <c r="F16" s="57">
        <v>1.6471750947125681</v>
      </c>
      <c r="G16" s="57">
        <v>0.75677311941879832</v>
      </c>
      <c r="H16" s="57">
        <v>1.7229496898690557</v>
      </c>
      <c r="I16" s="57">
        <v>2.0181634712411705</v>
      </c>
      <c r="J16" s="57">
        <v>0.842034355001684</v>
      </c>
      <c r="K16" s="57">
        <v>1.4267370523612499</v>
      </c>
      <c r="L16" s="57">
        <v>1.2250367523276064</v>
      </c>
      <c r="M16" s="57">
        <v>1.1015314106528484</v>
      </c>
      <c r="N16" s="57">
        <v>1.0090817356205852</v>
      </c>
      <c r="O16" s="57">
        <v>1.4934289127837517</v>
      </c>
      <c r="P16" s="57">
        <v>2.4342745861733204</v>
      </c>
      <c r="Q16" s="57">
        <v>2.4888003982080638</v>
      </c>
      <c r="R16" s="57">
        <v>0.85499316005471959</v>
      </c>
      <c r="S16" s="57">
        <v>0.97389949357226335</v>
      </c>
      <c r="T16" s="57">
        <v>1.8362100624311422</v>
      </c>
      <c r="U16" s="57">
        <v>1.0889469747724525</v>
      </c>
      <c r="V16" s="57">
        <v>1.5135462388375966</v>
      </c>
      <c r="W16" s="57">
        <v>1.3413816230717637</v>
      </c>
      <c r="X16" s="57">
        <v>1.0666666666666667</v>
      </c>
      <c r="Y16" s="57">
        <v>1.0772575040572749</v>
      </c>
      <c r="Z16" s="57">
        <v>1.6972165648336728</v>
      </c>
      <c r="AA16" s="57">
        <v>1.7364125716270187</v>
      </c>
      <c r="AB16" s="57">
        <v>1.0480879961266021</v>
      </c>
      <c r="AC16" s="57">
        <v>2.6990553306342777</v>
      </c>
      <c r="AD16" s="57">
        <v>1.3841179879752259</v>
      </c>
      <c r="AE16" s="57">
        <v>1.1729599879888897</v>
      </c>
      <c r="AF16" s="57">
        <v>0.75677311941879832</v>
      </c>
      <c r="AG16" s="57">
        <v>1.1225412753936799</v>
      </c>
      <c r="AH16" s="57">
        <v>0.85382513661202186</v>
      </c>
      <c r="AI16" s="57">
        <v>1.0950373738445769</v>
      </c>
      <c r="AJ16" s="57">
        <v>1.4176353841791891</v>
      </c>
      <c r="AK16" s="57">
        <v>2.2857142857142856</v>
      </c>
      <c r="AL16" s="57">
        <v>0.85499316005471959</v>
      </c>
      <c r="AM16" s="57">
        <v>1.160631383472609</v>
      </c>
      <c r="AN16" s="63">
        <v>1.0007187562394815</v>
      </c>
      <c r="AO16" s="83">
        <f t="shared" si="1"/>
        <v>5995.0574958063471</v>
      </c>
    </row>
    <row r="17" spans="1:41" ht="15.5" x14ac:dyDescent="0.35">
      <c r="A17" s="97" t="s">
        <v>45</v>
      </c>
      <c r="B17" s="6" t="s">
        <v>64</v>
      </c>
      <c r="C17" s="51">
        <v>0.94912680334092625</v>
      </c>
      <c r="D17" s="44">
        <v>0.842034355001684</v>
      </c>
      <c r="E17" s="44">
        <v>1.6471750947125681</v>
      </c>
      <c r="F17" s="44">
        <v>0.82358754735628403</v>
      </c>
      <c r="G17" s="44">
        <v>0.75677311941879832</v>
      </c>
      <c r="H17" s="44">
        <v>1.4088475626937165</v>
      </c>
      <c r="I17" s="44">
        <v>0.99108027750247785</v>
      </c>
      <c r="J17" s="44">
        <v>2.4618414574101428</v>
      </c>
      <c r="K17" s="44">
        <v>1.671681711802073</v>
      </c>
      <c r="L17" s="44">
        <v>1.3999720005599887</v>
      </c>
      <c r="M17" s="44">
        <v>1.5342129487572873</v>
      </c>
      <c r="N17" s="44">
        <v>0.99108027750247785</v>
      </c>
      <c r="O17" s="44">
        <v>0.74671445639187584</v>
      </c>
      <c r="P17" s="44">
        <v>1.2584948401711553</v>
      </c>
      <c r="Q17" s="44">
        <v>1.2514078338130394</v>
      </c>
      <c r="R17" s="44">
        <v>1.0296160405283232</v>
      </c>
      <c r="S17" s="44">
        <v>1.0275380189066996</v>
      </c>
      <c r="T17" s="44">
        <v>1.097935880544576</v>
      </c>
      <c r="U17" s="44">
        <v>2.8003360403248392</v>
      </c>
      <c r="V17" s="44">
        <v>0.75677311941879832</v>
      </c>
      <c r="W17" s="44">
        <v>0.67069081153588184</v>
      </c>
      <c r="X17" s="44">
        <v>1.0666666666666667</v>
      </c>
      <c r="Y17" s="45">
        <v>0.78876794447073661</v>
      </c>
      <c r="Z17" s="45">
        <v>1.6972165648336728</v>
      </c>
      <c r="AA17" s="45">
        <v>1.7364125716270187</v>
      </c>
      <c r="AB17" s="44">
        <v>1.0480879961266021</v>
      </c>
      <c r="AC17" s="44">
        <v>1.0719044204266395</v>
      </c>
      <c r="AD17" s="44">
        <v>2.1132713440405748</v>
      </c>
      <c r="AE17" s="44">
        <v>1.1729599879888897</v>
      </c>
      <c r="AF17" s="44">
        <v>1.4736221632773359</v>
      </c>
      <c r="AG17" s="45">
        <v>0.75165363800360796</v>
      </c>
      <c r="AH17" s="44">
        <v>1.2065637065637065</v>
      </c>
      <c r="AI17" s="44">
        <v>0.77243936350996456</v>
      </c>
      <c r="AJ17" s="44">
        <v>3.3944331296673456</v>
      </c>
      <c r="AK17" s="45">
        <v>2.2857142857142856</v>
      </c>
      <c r="AL17" s="45">
        <v>1.2042389210019269</v>
      </c>
      <c r="AM17" s="45">
        <v>3.6127167630057806</v>
      </c>
      <c r="AN17" s="52">
        <v>0.97389949357226335</v>
      </c>
      <c r="AO17" s="83">
        <f t="shared" si="1"/>
        <v>4566.1668904755998</v>
      </c>
    </row>
    <row r="18" spans="1:41" ht="15.5" x14ac:dyDescent="0.35">
      <c r="A18" s="98"/>
      <c r="B18" s="7" t="s">
        <v>65</v>
      </c>
      <c r="C18" s="54">
        <v>1.0028812376806069</v>
      </c>
      <c r="D18" s="46">
        <v>1.684068710003368</v>
      </c>
      <c r="E18" s="46">
        <v>0.82358754735628403</v>
      </c>
      <c r="F18" s="46">
        <v>1.0480879961266021</v>
      </c>
      <c r="G18" s="46">
        <v>0.75677311941879832</v>
      </c>
      <c r="H18" s="46">
        <v>1.4088475626937165</v>
      </c>
      <c r="I18" s="46">
        <v>1.0000810065615315</v>
      </c>
      <c r="J18" s="46">
        <v>1.2309207287050714</v>
      </c>
      <c r="K18" s="46">
        <v>1.1925251189913491</v>
      </c>
      <c r="L18" s="46">
        <v>1.3999720005599887</v>
      </c>
      <c r="M18" s="46">
        <v>0.76710647437864365</v>
      </c>
      <c r="N18" s="46">
        <v>0.99108027750247785</v>
      </c>
      <c r="O18" s="46">
        <v>0.74671445639187584</v>
      </c>
      <c r="P18" s="46">
        <v>1.2584948401711553</v>
      </c>
      <c r="Q18" s="46">
        <v>1.2514078338130394</v>
      </c>
      <c r="R18" s="46">
        <v>1.0296160405283232</v>
      </c>
      <c r="S18" s="46">
        <v>2.0550760378133992</v>
      </c>
      <c r="T18" s="46">
        <v>1.0080204558800736</v>
      </c>
      <c r="U18" s="46">
        <v>2.8003360403248392</v>
      </c>
      <c r="V18" s="46">
        <v>1.1151976413480671</v>
      </c>
      <c r="W18" s="46">
        <v>0.67069081153588184</v>
      </c>
      <c r="X18" s="46">
        <v>1.0666666666666667</v>
      </c>
      <c r="Y18" s="61">
        <v>1.5775358889414732</v>
      </c>
      <c r="Z18" s="61">
        <v>1.6972165648336728</v>
      </c>
      <c r="AA18" s="61">
        <v>1.7364125716270187</v>
      </c>
      <c r="AB18" s="46">
        <v>1.0480879961266021</v>
      </c>
      <c r="AC18" s="46">
        <v>1.3495276653171391</v>
      </c>
      <c r="AD18" s="46">
        <v>0.65496463190987686</v>
      </c>
      <c r="AE18" s="46">
        <v>1.1729599879888897</v>
      </c>
      <c r="AF18" s="46">
        <v>1.1151976413480671</v>
      </c>
      <c r="AG18" s="61">
        <v>1.5033072760072159</v>
      </c>
      <c r="AH18" s="46">
        <v>2.413127413127413</v>
      </c>
      <c r="AI18" s="46">
        <v>1.4176353841791891</v>
      </c>
      <c r="AJ18" s="46">
        <v>3.3944331296673456</v>
      </c>
      <c r="AK18" s="61">
        <v>2.2857142857142856</v>
      </c>
      <c r="AL18" s="61">
        <v>0.85499316005471959</v>
      </c>
      <c r="AM18" s="61">
        <v>0.5803156917363046</v>
      </c>
      <c r="AN18" s="62">
        <v>1.0275380189066996</v>
      </c>
      <c r="AO18" s="83">
        <f t="shared" si="1"/>
        <v>1559.775584228966</v>
      </c>
    </row>
    <row r="19" spans="1:41" ht="15.5" x14ac:dyDescent="0.35">
      <c r="A19" s="97" t="s">
        <v>46</v>
      </c>
      <c r="B19" s="6" t="s">
        <v>64</v>
      </c>
      <c r="C19" s="51">
        <v>1.0028812376806069</v>
      </c>
      <c r="D19" s="44">
        <v>1.0364775418533776</v>
      </c>
      <c r="E19" s="44">
        <v>1.6471750947125681</v>
      </c>
      <c r="F19" s="44">
        <v>1.6471750947125681</v>
      </c>
      <c r="G19" s="44">
        <v>0.75677311941879832</v>
      </c>
      <c r="H19" s="44">
        <v>1.4088475626937165</v>
      </c>
      <c r="I19" s="44">
        <v>1.0000810065615315</v>
      </c>
      <c r="J19" s="44">
        <v>1.684068710003368</v>
      </c>
      <c r="K19" s="44">
        <v>1.4267370523612499</v>
      </c>
      <c r="L19" s="44">
        <v>1.3999720005599887</v>
      </c>
      <c r="M19" s="44">
        <v>1.1015314106528484</v>
      </c>
      <c r="N19" s="44">
        <v>1.0000810065615315</v>
      </c>
      <c r="O19" s="44">
        <v>1.1300158238375844</v>
      </c>
      <c r="P19" s="44">
        <v>0.62924742008557766</v>
      </c>
      <c r="Q19" s="44">
        <v>0.62570391690651972</v>
      </c>
      <c r="R19" s="44">
        <v>1.2042389210019269</v>
      </c>
      <c r="S19" s="44">
        <v>1.9477989871445267</v>
      </c>
      <c r="T19" s="44">
        <v>1.8362100624311422</v>
      </c>
      <c r="U19" s="44">
        <v>1.5554518587649713</v>
      </c>
      <c r="V19" s="44">
        <v>0.75677311941879832</v>
      </c>
      <c r="W19" s="44">
        <v>1.3176636768877839</v>
      </c>
      <c r="X19" s="44">
        <v>1.0666666666666667</v>
      </c>
      <c r="Y19" s="44">
        <v>1.3657470636438134</v>
      </c>
      <c r="Z19" s="44">
        <v>1.6972165648336728</v>
      </c>
      <c r="AA19" s="44">
        <v>0.86820628581350934</v>
      </c>
      <c r="AB19" s="44">
        <v>1.6471750947125681</v>
      </c>
      <c r="AC19" s="44">
        <v>1.3495276653171391</v>
      </c>
      <c r="AD19" s="44">
        <v>1.3099292638197537</v>
      </c>
      <c r="AE19" s="44">
        <v>1.4450867052023122</v>
      </c>
      <c r="AF19" s="44">
        <v>0.75677311941879832</v>
      </c>
      <c r="AG19" s="44">
        <v>1.5033072760072159</v>
      </c>
      <c r="AH19" s="44">
        <v>1.0301944215878642</v>
      </c>
      <c r="AI19" s="44">
        <v>0.77243936350996456</v>
      </c>
      <c r="AJ19" s="44">
        <v>1.6972165648336728</v>
      </c>
      <c r="AK19" s="44">
        <v>1.1428571428571428</v>
      </c>
      <c r="AL19" s="44">
        <v>0.85499316005471959</v>
      </c>
      <c r="AM19" s="44">
        <v>1.160631383472609</v>
      </c>
      <c r="AN19" s="50">
        <v>1.0007187562394815</v>
      </c>
      <c r="AO19" s="83">
        <f>PRODUCT(C19:AN19)</f>
        <v>521.68406292892291</v>
      </c>
    </row>
    <row r="20" spans="1:41" ht="15.5" x14ac:dyDescent="0.35">
      <c r="A20" s="98"/>
      <c r="B20" s="7" t="s">
        <v>65</v>
      </c>
      <c r="C20" s="54">
        <v>1.0028812376806069</v>
      </c>
      <c r="D20" s="46">
        <v>1.0364775418533776</v>
      </c>
      <c r="E20" s="46">
        <v>0.82358754735628403</v>
      </c>
      <c r="F20" s="46">
        <v>1.6471750947125681</v>
      </c>
      <c r="G20" s="46">
        <v>1.5135462388375966</v>
      </c>
      <c r="H20" s="46">
        <v>1.4088475626937165</v>
      </c>
      <c r="I20" s="46">
        <v>0.99108027750247785</v>
      </c>
      <c r="J20" s="46">
        <v>0.842034355001684</v>
      </c>
      <c r="K20" s="46">
        <v>1.4267370523612499</v>
      </c>
      <c r="L20" s="46">
        <v>1.3999720005599887</v>
      </c>
      <c r="M20" s="46">
        <v>1.4359563469270533</v>
      </c>
      <c r="N20" s="46">
        <v>1.0000810065615315</v>
      </c>
      <c r="O20" s="46">
        <v>1.1300158238375844</v>
      </c>
      <c r="P20" s="46">
        <v>2.4342745861733204</v>
      </c>
      <c r="Q20" s="46">
        <v>1.2514078338130394</v>
      </c>
      <c r="R20" s="46">
        <v>1.0296160405283232</v>
      </c>
      <c r="S20" s="46">
        <v>0.97389949357226335</v>
      </c>
      <c r="T20" s="46">
        <v>1.8362100624311422</v>
      </c>
      <c r="U20" s="46">
        <v>1.5554518587649713</v>
      </c>
      <c r="V20" s="46">
        <v>1.1151976413480671</v>
      </c>
      <c r="W20" s="46">
        <v>0.67069081153588195</v>
      </c>
      <c r="X20" s="46">
        <v>1.0666666666666667</v>
      </c>
      <c r="Y20" s="46">
        <v>1.3657470636438134</v>
      </c>
      <c r="Z20" s="46">
        <v>1.2030171284616338</v>
      </c>
      <c r="AA20" s="46">
        <v>1.0235867552623312</v>
      </c>
      <c r="AB20" s="46">
        <v>0.82358754735628403</v>
      </c>
      <c r="AC20" s="46">
        <v>0.79428117553613986</v>
      </c>
      <c r="AD20" s="46">
        <v>0.65496463190987686</v>
      </c>
      <c r="AE20" s="46">
        <v>1.4450867052023122</v>
      </c>
      <c r="AF20" s="46">
        <v>0.75677311941879832</v>
      </c>
      <c r="AG20" s="46">
        <v>1.5033072760072159</v>
      </c>
      <c r="AH20" s="46">
        <v>1.0301944215878642</v>
      </c>
      <c r="AI20" s="46">
        <v>1.5448787270199291</v>
      </c>
      <c r="AJ20" s="46">
        <v>1.6972165648336728</v>
      </c>
      <c r="AK20" s="46">
        <v>1.0158730158730158</v>
      </c>
      <c r="AL20" s="46">
        <v>1.0296160405283232</v>
      </c>
      <c r="AM20" s="46">
        <v>1.160631383472609</v>
      </c>
      <c r="AN20" s="55">
        <v>1.0007187562394815</v>
      </c>
      <c r="AO20" s="83">
        <f t="shared" si="1"/>
        <v>220.07421892897506</v>
      </c>
    </row>
    <row r="21" spans="1:41" ht="15.5" x14ac:dyDescent="0.35">
      <c r="A21" s="97" t="s">
        <v>47</v>
      </c>
      <c r="B21" s="6" t="s">
        <v>64</v>
      </c>
      <c r="C21" s="51">
        <v>2.1132713440405748</v>
      </c>
      <c r="D21" s="44">
        <v>0.842034355001684</v>
      </c>
      <c r="E21" s="44">
        <v>1.2725884448969202</v>
      </c>
      <c r="F21" s="44">
        <v>1.0480879961266021</v>
      </c>
      <c r="G21" s="44">
        <v>1.5135462388375966</v>
      </c>
      <c r="H21" s="44">
        <v>1.4088475626937165</v>
      </c>
      <c r="I21" s="44">
        <v>1.9821605550049557</v>
      </c>
      <c r="J21" s="44">
        <v>1.684068710003368</v>
      </c>
      <c r="K21" s="44">
        <v>0.71336852618062496</v>
      </c>
      <c r="L21" s="44">
        <v>0.69998600027999436</v>
      </c>
      <c r="M21" s="44">
        <v>0.76710647437864365</v>
      </c>
      <c r="N21" s="44">
        <v>1.0000810065615315</v>
      </c>
      <c r="O21" s="44">
        <v>1.5133171912832928</v>
      </c>
      <c r="P21" s="44">
        <v>1.2584948401711553</v>
      </c>
      <c r="Q21" s="44">
        <v>1.2514078338130394</v>
      </c>
      <c r="R21" s="44">
        <v>1.0296160405283232</v>
      </c>
      <c r="S21" s="44">
        <v>0.97389949357226335</v>
      </c>
      <c r="T21" s="44">
        <v>0.91810503121557108</v>
      </c>
      <c r="U21" s="44">
        <v>0.77772592938248564</v>
      </c>
      <c r="V21" s="44">
        <v>0.75677311941879832</v>
      </c>
      <c r="W21" s="44">
        <v>1.3176636768877839</v>
      </c>
      <c r="X21" s="44">
        <v>1.0666666666666667</v>
      </c>
      <c r="Y21" s="44">
        <v>1.5775358889414732</v>
      </c>
      <c r="Z21" s="44">
        <v>0.70881769208959455</v>
      </c>
      <c r="AA21" s="44">
        <v>1.0235867552623312</v>
      </c>
      <c r="AB21" s="44">
        <v>1.2725884448969202</v>
      </c>
      <c r="AC21" s="44">
        <v>1.5885623510722797</v>
      </c>
      <c r="AD21" s="44">
        <v>0.65496463190987686</v>
      </c>
      <c r="AE21" s="44">
        <v>1.1729599879888897</v>
      </c>
      <c r="AF21" s="44">
        <v>1.1151976413480671</v>
      </c>
      <c r="AG21" s="44">
        <v>1.5033072760072159</v>
      </c>
      <c r="AH21" s="44">
        <v>2.413127413127413</v>
      </c>
      <c r="AI21" s="44">
        <v>1.0950373738445769</v>
      </c>
      <c r="AJ21" s="44">
        <v>1.6972165648336728</v>
      </c>
      <c r="AK21" s="44">
        <v>1.0158730158730158</v>
      </c>
      <c r="AL21" s="44">
        <v>1.0296160405283232</v>
      </c>
      <c r="AM21" s="44">
        <v>2.0965162273710427</v>
      </c>
      <c r="AN21" s="50">
        <v>1.0007187562394815</v>
      </c>
      <c r="AO21" s="83">
        <f t="shared" si="1"/>
        <v>344.51941971980534</v>
      </c>
    </row>
    <row r="22" spans="1:41" ht="15.5" x14ac:dyDescent="0.35">
      <c r="A22" s="98"/>
      <c r="B22" s="7" t="s">
        <v>65</v>
      </c>
      <c r="C22" s="54">
        <v>1.0566356720202874</v>
      </c>
      <c r="D22" s="46">
        <v>1.0364775418533776</v>
      </c>
      <c r="E22" s="46">
        <v>1.0480879961266021</v>
      </c>
      <c r="F22" s="46">
        <v>0.82358754735628403</v>
      </c>
      <c r="G22" s="46">
        <v>1.5135462388375966</v>
      </c>
      <c r="H22" s="46">
        <v>1.4088475626937165</v>
      </c>
      <c r="I22" s="46">
        <v>0.99108027750247785</v>
      </c>
      <c r="J22" s="46">
        <v>0.842034355001684</v>
      </c>
      <c r="K22" s="46">
        <v>0.71336852618062496</v>
      </c>
      <c r="L22" s="46">
        <v>0.69998600027999436</v>
      </c>
      <c r="M22" s="46">
        <v>1.4359563469270533</v>
      </c>
      <c r="N22" s="46">
        <v>0.99108027750247785</v>
      </c>
      <c r="O22" s="46">
        <v>0.74671445639187572</v>
      </c>
      <c r="P22" s="46">
        <v>1.2584948401711553</v>
      </c>
      <c r="Q22" s="46">
        <v>1.2514078338130394</v>
      </c>
      <c r="R22" s="46">
        <v>1.0296160405283232</v>
      </c>
      <c r="S22" s="46">
        <v>1.9477989871445267</v>
      </c>
      <c r="T22" s="46">
        <v>1.8362100624311422</v>
      </c>
      <c r="U22" s="46">
        <v>0.77772592938248564</v>
      </c>
      <c r="V22" s="46">
        <v>1.1151976413480671</v>
      </c>
      <c r="W22" s="46">
        <v>0.67069081153588195</v>
      </c>
      <c r="X22" s="46">
        <v>1.0666666666666667</v>
      </c>
      <c r="Y22" s="46">
        <v>1.5775358889414732</v>
      </c>
      <c r="Z22" s="46">
        <v>0.70881769208959455</v>
      </c>
      <c r="AA22" s="46">
        <v>1.0235867552623312</v>
      </c>
      <c r="AB22" s="46">
        <v>2.5451768897938405</v>
      </c>
      <c r="AC22" s="46">
        <v>0.79428117553613986</v>
      </c>
      <c r="AD22" s="46">
        <v>2.1132713440405748</v>
      </c>
      <c r="AE22" s="46">
        <v>1.1729599879888897</v>
      </c>
      <c r="AF22" s="46">
        <v>1.1151976413480671</v>
      </c>
      <c r="AG22" s="46">
        <v>0.75165363800360796</v>
      </c>
      <c r="AH22" s="46">
        <v>2.413127413127413</v>
      </c>
      <c r="AI22" s="46">
        <v>0.77243936350996456</v>
      </c>
      <c r="AJ22" s="46">
        <v>1.2030171284616338</v>
      </c>
      <c r="AK22" s="46">
        <v>1.0158730158730158</v>
      </c>
      <c r="AL22" s="46">
        <v>1.0296160405283232</v>
      </c>
      <c r="AM22" s="46">
        <v>0.5803156917363046</v>
      </c>
      <c r="AN22" s="55">
        <v>0.97389949357226335</v>
      </c>
      <c r="AO22" s="84">
        <f t="shared" si="1"/>
        <v>20.472409839535722</v>
      </c>
    </row>
    <row r="23" spans="1:41" ht="15.5" x14ac:dyDescent="0.35">
      <c r="A23" s="97" t="s">
        <v>48</v>
      </c>
      <c r="B23" s="10" t="s">
        <v>64</v>
      </c>
      <c r="C23" s="65">
        <v>1.0028812376806069</v>
      </c>
      <c r="D23" s="45">
        <v>0.842034355001684</v>
      </c>
      <c r="E23" s="45">
        <v>1.2725884448969202</v>
      </c>
      <c r="F23" s="45">
        <v>1.0480879961266021</v>
      </c>
      <c r="G23" s="45">
        <v>1.5135462388375966</v>
      </c>
      <c r="H23" s="45">
        <v>0.70442378134685824</v>
      </c>
      <c r="I23" s="45">
        <v>1.0000810065615315</v>
      </c>
      <c r="J23" s="45">
        <v>1.2309207287050714</v>
      </c>
      <c r="K23" s="45">
        <v>1.4267370523612499</v>
      </c>
      <c r="L23" s="45">
        <v>1.7500875043752186</v>
      </c>
      <c r="M23" s="45">
        <v>1.1015314106528484</v>
      </c>
      <c r="N23" s="45">
        <v>1.9821605550049557</v>
      </c>
      <c r="O23" s="45">
        <v>1.5133171912832928</v>
      </c>
      <c r="P23" s="45">
        <v>1.2584948401711553</v>
      </c>
      <c r="Q23" s="45">
        <v>1.2514078338130394</v>
      </c>
      <c r="R23" s="45">
        <v>1.0296160405283232</v>
      </c>
      <c r="S23" s="45">
        <v>2.0550760378133992</v>
      </c>
      <c r="T23" s="45">
        <v>0.91810503121557108</v>
      </c>
      <c r="U23" s="45">
        <v>1.5554518587649713</v>
      </c>
      <c r="V23" s="45">
        <v>0.75677311941879832</v>
      </c>
      <c r="W23" s="45">
        <v>1.3413816230717637</v>
      </c>
      <c r="X23" s="45">
        <v>1.0666666666666667</v>
      </c>
      <c r="Y23" s="45">
        <v>1.0772575040572749</v>
      </c>
      <c r="Z23" s="45">
        <v>1.2030171284616338</v>
      </c>
      <c r="AA23" s="45">
        <v>1.7364125716270187</v>
      </c>
      <c r="AB23" s="44">
        <v>1.0480879961266021</v>
      </c>
      <c r="AC23" s="44">
        <v>2.6990553306342777</v>
      </c>
      <c r="AD23" s="44">
        <v>0.65496463190987686</v>
      </c>
      <c r="AE23" s="44">
        <v>0.7225433526011561</v>
      </c>
      <c r="AF23" s="44">
        <v>1.1151976413480671</v>
      </c>
      <c r="AG23" s="44">
        <v>1.5033072760072159</v>
      </c>
      <c r="AH23" s="44">
        <v>1.0301944215878642</v>
      </c>
      <c r="AI23" s="44">
        <v>1.0950373738445769</v>
      </c>
      <c r="AJ23" s="44">
        <v>1.2030171284616338</v>
      </c>
      <c r="AK23" s="44">
        <v>0.88888888888888884</v>
      </c>
      <c r="AL23" s="44">
        <v>0.85499316005471959</v>
      </c>
      <c r="AM23" s="44">
        <v>0.58031569173630448</v>
      </c>
      <c r="AN23" s="50">
        <v>1.0007187562394815</v>
      </c>
      <c r="AO23" s="83">
        <f t="shared" si="1"/>
        <v>190.11666371960456</v>
      </c>
    </row>
    <row r="24" spans="1:41" ht="15.5" x14ac:dyDescent="0.35">
      <c r="A24" s="98"/>
      <c r="B24" s="7" t="s">
        <v>65</v>
      </c>
      <c r="C24" s="64">
        <v>0.94912680334092625</v>
      </c>
      <c r="D24" s="61">
        <v>1.684068710003368</v>
      </c>
      <c r="E24" s="61">
        <v>1.2725884448969202</v>
      </c>
      <c r="F24" s="61">
        <v>0.82358754735628403</v>
      </c>
      <c r="G24" s="61">
        <v>0.75677311941879832</v>
      </c>
      <c r="H24" s="61">
        <v>1.4088475626937165</v>
      </c>
      <c r="I24" s="61">
        <v>1.0000810065615315</v>
      </c>
      <c r="J24" s="61">
        <v>1.0364775418533776</v>
      </c>
      <c r="K24" s="61">
        <v>1.4267370523612499</v>
      </c>
      <c r="L24" s="61">
        <v>3.5001750087504373</v>
      </c>
      <c r="M24" s="61">
        <v>0.76710647437864365</v>
      </c>
      <c r="N24" s="61">
        <v>0.99108027750247785</v>
      </c>
      <c r="O24" s="61">
        <v>1.1300158238375844</v>
      </c>
      <c r="P24" s="61">
        <v>1.2584948401711553</v>
      </c>
      <c r="Q24" s="61">
        <v>1.2514078338130394</v>
      </c>
      <c r="R24" s="61">
        <v>1.0296160405283232</v>
      </c>
      <c r="S24" s="61">
        <v>1.0275380189066996</v>
      </c>
      <c r="T24" s="61">
        <v>1.8362100624311422</v>
      </c>
      <c r="U24" s="61">
        <v>0.77772592938248564</v>
      </c>
      <c r="V24" s="61">
        <v>1.5135462388375966</v>
      </c>
      <c r="W24" s="61">
        <v>0.67069081153588184</v>
      </c>
      <c r="X24" s="61">
        <v>1.3333333333333333</v>
      </c>
      <c r="Y24" s="61">
        <v>1.3657470636438132</v>
      </c>
      <c r="Z24" s="61">
        <v>1.2030171284616338</v>
      </c>
      <c r="AA24" s="61">
        <v>1.7364125716270187</v>
      </c>
      <c r="AB24" s="46">
        <v>1.0480879961266021</v>
      </c>
      <c r="AC24" s="46">
        <v>2.6990553306342777</v>
      </c>
      <c r="AD24" s="46">
        <v>2.1132713440405748</v>
      </c>
      <c r="AE24" s="46">
        <v>1.1729599879888897</v>
      </c>
      <c r="AF24" s="46">
        <v>1.4736221632773359</v>
      </c>
      <c r="AG24" s="46">
        <v>0.75165363800360796</v>
      </c>
      <c r="AH24" s="46">
        <v>1.0301944215878642</v>
      </c>
      <c r="AI24" s="46">
        <v>1.0950373738445769</v>
      </c>
      <c r="AJ24" s="46">
        <v>0.70881769208959455</v>
      </c>
      <c r="AK24" s="46">
        <v>1.0158730158730158</v>
      </c>
      <c r="AL24" s="46">
        <v>0.85499316005471959</v>
      </c>
      <c r="AM24" s="46">
        <v>1.160631383472609</v>
      </c>
      <c r="AN24" s="55">
        <v>1.0007187562394815</v>
      </c>
      <c r="AO24" s="83">
        <f t="shared" si="1"/>
        <v>457.25295903491661</v>
      </c>
    </row>
    <row r="25" spans="1:41" ht="15.5" x14ac:dyDescent="0.35">
      <c r="A25" s="97" t="s">
        <v>49</v>
      </c>
      <c r="B25" s="6" t="s">
        <v>64</v>
      </c>
      <c r="C25" s="51">
        <v>2.1132713440405748</v>
      </c>
      <c r="D25" s="44">
        <v>1.2309207287050714</v>
      </c>
      <c r="E25" s="44">
        <v>1.6471750947125681</v>
      </c>
      <c r="F25" s="44">
        <v>1.0480879961266021</v>
      </c>
      <c r="G25" s="44">
        <v>1.5135462388375966</v>
      </c>
      <c r="H25" s="44">
        <v>1.4088475626937165</v>
      </c>
      <c r="I25" s="44">
        <v>1.9821605550049557</v>
      </c>
      <c r="J25" s="44">
        <v>0.842034355001684</v>
      </c>
      <c r="K25" s="44">
        <v>0.71336852618062496</v>
      </c>
      <c r="L25" s="44">
        <v>0.69998600027999436</v>
      </c>
      <c r="M25" s="44">
        <v>1.1015314106528484</v>
      </c>
      <c r="N25" s="44">
        <v>1.0000810065615315</v>
      </c>
      <c r="O25" s="44">
        <v>1.1300158238375844</v>
      </c>
      <c r="P25" s="44">
        <v>1.5317610031294491</v>
      </c>
      <c r="Q25" s="44">
        <v>1.5572521575572917</v>
      </c>
      <c r="R25" s="44">
        <v>1.2042389210019266</v>
      </c>
      <c r="S25" s="44">
        <v>1.9477989871445267</v>
      </c>
      <c r="T25" s="44">
        <v>1.8362100624311422</v>
      </c>
      <c r="U25" s="44">
        <v>2.8003360403248392</v>
      </c>
      <c r="V25" s="44">
        <v>0.75677311941879832</v>
      </c>
      <c r="W25" s="44">
        <v>1.3413816230717637</v>
      </c>
      <c r="X25" s="44">
        <v>1.0666666666666667</v>
      </c>
      <c r="Y25" s="44">
        <v>1.0772575040572749</v>
      </c>
      <c r="Z25" s="44">
        <v>0.70881769208959455</v>
      </c>
      <c r="AA25" s="44">
        <v>0.86820628581350934</v>
      </c>
      <c r="AB25" s="44">
        <v>1.0480879961266021</v>
      </c>
      <c r="AC25" s="44">
        <v>0.79428117553613986</v>
      </c>
      <c r="AD25" s="44">
        <v>0.65496463190987686</v>
      </c>
      <c r="AE25" s="44">
        <v>1.4450867052023122</v>
      </c>
      <c r="AF25" s="44">
        <v>0.75677311941879832</v>
      </c>
      <c r="AG25" s="44">
        <v>0.75165363800360796</v>
      </c>
      <c r="AH25" s="44">
        <v>1.7076502732240437</v>
      </c>
      <c r="AI25" s="44">
        <v>1.4176353841791891</v>
      </c>
      <c r="AJ25" s="44">
        <v>1.4176353841791891</v>
      </c>
      <c r="AK25" s="44">
        <v>1.1428571428571428</v>
      </c>
      <c r="AL25" s="44">
        <v>0.85499316005471959</v>
      </c>
      <c r="AM25" s="44">
        <v>1.160631383472609</v>
      </c>
      <c r="AN25" s="50">
        <v>1.0275380189066996</v>
      </c>
      <c r="AO25" s="83">
        <f t="shared" si="1"/>
        <v>367.76989468156569</v>
      </c>
    </row>
    <row r="26" spans="1:41" ht="15.5" x14ac:dyDescent="0.35">
      <c r="A26" s="98"/>
      <c r="B26" s="7" t="s">
        <v>65</v>
      </c>
      <c r="C26" s="54">
        <v>2.1132713440405748</v>
      </c>
      <c r="D26" s="46">
        <v>0.842034355001684</v>
      </c>
      <c r="E26" s="46">
        <v>0.82358754735628403</v>
      </c>
      <c r="F26" s="46">
        <v>0.82358754735628403</v>
      </c>
      <c r="G26" s="46">
        <v>0.75677311941879832</v>
      </c>
      <c r="H26" s="46">
        <v>1.4088475626937165</v>
      </c>
      <c r="I26" s="46">
        <v>0.99108027750247785</v>
      </c>
      <c r="J26" s="46">
        <v>0.842034355001684</v>
      </c>
      <c r="K26" s="46">
        <v>1.4267370523612499</v>
      </c>
      <c r="L26" s="46">
        <v>1.3999720005599887</v>
      </c>
      <c r="M26" s="46">
        <v>1.1015314106528484</v>
      </c>
      <c r="N26" s="46">
        <v>1.0090817356205852</v>
      </c>
      <c r="O26" s="46">
        <v>1.1300158238375844</v>
      </c>
      <c r="P26" s="46">
        <v>1.5317610031294491</v>
      </c>
      <c r="Q26" s="46">
        <v>1.5572521575572917</v>
      </c>
      <c r="R26" s="46">
        <v>2.4084778420038533</v>
      </c>
      <c r="S26" s="46">
        <v>1.9477989871445267</v>
      </c>
      <c r="T26" s="46">
        <v>1.8362100624311422</v>
      </c>
      <c r="U26" s="46">
        <v>1.4001680201624196</v>
      </c>
      <c r="V26" s="46">
        <v>1.4736221632773359</v>
      </c>
      <c r="W26" s="46">
        <v>1.3413816230717637</v>
      </c>
      <c r="X26" s="46">
        <v>1.3333333333333333</v>
      </c>
      <c r="Y26" s="46">
        <v>1.0772575040572749</v>
      </c>
      <c r="Z26" s="46">
        <v>1.4176353841791891</v>
      </c>
      <c r="AA26" s="46">
        <v>0.86820628581350934</v>
      </c>
      <c r="AB26" s="46">
        <v>1.0480879961266021</v>
      </c>
      <c r="AC26" s="46">
        <v>1.0719044204266395</v>
      </c>
      <c r="AD26" s="46">
        <v>1.3841179879752259</v>
      </c>
      <c r="AE26" s="46">
        <v>0.7225433526011561</v>
      </c>
      <c r="AF26" s="46">
        <v>1.5135462388375966</v>
      </c>
      <c r="AG26" s="46">
        <v>1.5033072760072159</v>
      </c>
      <c r="AH26" s="46">
        <v>0.85382513661202186</v>
      </c>
      <c r="AI26" s="46">
        <v>2.8352707683583782</v>
      </c>
      <c r="AJ26" s="46">
        <v>1.4176353841791891</v>
      </c>
      <c r="AK26" s="46">
        <v>1.1428571428571428</v>
      </c>
      <c r="AL26" s="46">
        <v>0.85499316005471959</v>
      </c>
      <c r="AM26" s="46">
        <v>1.160631383472609</v>
      </c>
      <c r="AN26" s="55">
        <v>1.0007187562394815</v>
      </c>
      <c r="AO26" s="83">
        <f t="shared" si="1"/>
        <v>2697.0608430215589</v>
      </c>
    </row>
    <row r="27" spans="1:41" ht="15.5" x14ac:dyDescent="0.35">
      <c r="A27" s="97" t="s">
        <v>50</v>
      </c>
      <c r="B27" s="6" t="s">
        <v>64</v>
      </c>
      <c r="C27" s="51">
        <v>1.0566356720202874</v>
      </c>
      <c r="D27" s="44">
        <v>0.842034355001684</v>
      </c>
      <c r="E27" s="44">
        <v>0.82358754735628403</v>
      </c>
      <c r="F27" s="44">
        <v>2.5451768897938405</v>
      </c>
      <c r="G27" s="44">
        <v>1.1151976413480671</v>
      </c>
      <c r="H27" s="44">
        <v>1.213686735607957</v>
      </c>
      <c r="I27" s="44">
        <v>1.0090817356205852</v>
      </c>
      <c r="J27" s="44">
        <v>2.4618414574101428</v>
      </c>
      <c r="K27" s="44">
        <v>1.4267370523612499</v>
      </c>
      <c r="L27" s="44">
        <v>1.3999720005599887</v>
      </c>
      <c r="M27" s="44">
        <v>1.5342129487572873</v>
      </c>
      <c r="N27" s="44">
        <v>1.0090817356205852</v>
      </c>
      <c r="O27" s="44">
        <v>1.5133171912832928</v>
      </c>
      <c r="P27" s="44">
        <v>1.2584948401711553</v>
      </c>
      <c r="Q27" s="44">
        <v>1.5572521575572917</v>
      </c>
      <c r="R27" s="44">
        <v>1.7099863201094392</v>
      </c>
      <c r="S27" s="44">
        <v>1.0275380189066996</v>
      </c>
      <c r="T27" s="44">
        <v>1.0080204558800736</v>
      </c>
      <c r="U27" s="44">
        <v>1.0889469747724525</v>
      </c>
      <c r="V27" s="44">
        <v>0.75677311941879832</v>
      </c>
      <c r="W27" s="44">
        <v>1.3176636768877839</v>
      </c>
      <c r="X27" s="44">
        <v>1.3333333333333333</v>
      </c>
      <c r="Y27" s="44">
        <v>1.0772575040572749</v>
      </c>
      <c r="Z27" s="44">
        <v>1.2030171284616338</v>
      </c>
      <c r="AA27" s="44">
        <v>1.1789672247111531</v>
      </c>
      <c r="AB27" s="44">
        <v>0.82358754735628403</v>
      </c>
      <c r="AC27" s="44">
        <v>1.3495276653171389</v>
      </c>
      <c r="AD27" s="44">
        <v>1.3099292638197537</v>
      </c>
      <c r="AE27" s="44">
        <v>1.1729599879888897</v>
      </c>
      <c r="AF27" s="44">
        <v>0.75677311941879832</v>
      </c>
      <c r="AG27" s="44">
        <v>2.9868578255675033</v>
      </c>
      <c r="AH27" s="44">
        <v>1.2065637065637067</v>
      </c>
      <c r="AI27" s="44">
        <v>1.5448787270199291</v>
      </c>
      <c r="AJ27" s="44">
        <v>0.70881769208959455</v>
      </c>
      <c r="AK27" s="44">
        <v>0.88888888888888884</v>
      </c>
      <c r="AL27" s="44">
        <v>2.4084778420038533</v>
      </c>
      <c r="AM27" s="44">
        <v>3.6127167630057806</v>
      </c>
      <c r="AN27" s="50">
        <v>1.0007187562394815</v>
      </c>
      <c r="AO27" s="83">
        <f t="shared" si="1"/>
        <v>8894.6764481201626</v>
      </c>
    </row>
    <row r="28" spans="1:41" ht="15.5" x14ac:dyDescent="0.35">
      <c r="A28" s="98"/>
      <c r="B28" s="7" t="s">
        <v>65</v>
      </c>
      <c r="C28" s="54">
        <v>1.0028812376806069</v>
      </c>
      <c r="D28" s="46">
        <v>1.0364775418533776</v>
      </c>
      <c r="E28" s="46">
        <v>0.82358754735628403</v>
      </c>
      <c r="F28" s="46">
        <v>1.2725884448969202</v>
      </c>
      <c r="G28" s="46">
        <v>1.1151976413480671</v>
      </c>
      <c r="H28" s="46">
        <v>0.70442378134685835</v>
      </c>
      <c r="I28" s="46">
        <v>2.0181634712411705</v>
      </c>
      <c r="J28" s="46">
        <v>1.2309207287050714</v>
      </c>
      <c r="K28" s="46">
        <v>1.4267370523612499</v>
      </c>
      <c r="L28" s="46">
        <v>1.3999720005599887</v>
      </c>
      <c r="M28" s="46">
        <v>1.5342129487572873</v>
      </c>
      <c r="N28" s="46">
        <v>2.0181634712411705</v>
      </c>
      <c r="O28" s="46">
        <v>0.74671445639187572</v>
      </c>
      <c r="P28" s="46">
        <v>1.2584948401711553</v>
      </c>
      <c r="Q28" s="46">
        <v>1.5572521575572917</v>
      </c>
      <c r="R28" s="46">
        <v>1.7099863201094392</v>
      </c>
      <c r="S28" s="46">
        <v>0.97389949357226335</v>
      </c>
      <c r="T28" s="46">
        <v>1.0080204558800736</v>
      </c>
      <c r="U28" s="46">
        <v>1.0889469747724525</v>
      </c>
      <c r="V28" s="46">
        <v>1.5135462388375966</v>
      </c>
      <c r="W28" s="46">
        <v>0.67069081153588195</v>
      </c>
      <c r="X28" s="46">
        <v>0.8</v>
      </c>
      <c r="Y28" s="46">
        <v>1.0772575040572749</v>
      </c>
      <c r="Z28" s="46">
        <v>1.2030171284616338</v>
      </c>
      <c r="AA28" s="46">
        <v>1.0235867552623312</v>
      </c>
      <c r="AB28" s="46">
        <v>1.2725884448969202</v>
      </c>
      <c r="AC28" s="46">
        <v>1.3495276653171389</v>
      </c>
      <c r="AD28" s="46">
        <v>1.3099292638197537</v>
      </c>
      <c r="AE28" s="46">
        <v>1.1729599879888897</v>
      </c>
      <c r="AF28" s="46">
        <v>1.1151976413480671</v>
      </c>
      <c r="AG28" s="46">
        <v>1.4934289127837517</v>
      </c>
      <c r="AH28" s="46">
        <v>1.0301944215878642</v>
      </c>
      <c r="AI28" s="46">
        <v>1.5448787270199291</v>
      </c>
      <c r="AJ28" s="46">
        <v>1.4176353841791891</v>
      </c>
      <c r="AK28" s="46">
        <v>1.0158730158730158</v>
      </c>
      <c r="AL28" s="46">
        <v>1.2042389210019266</v>
      </c>
      <c r="AM28" s="46">
        <v>3.6127167630057806</v>
      </c>
      <c r="AN28" s="55">
        <v>1.0007187562394815</v>
      </c>
      <c r="AO28" s="83">
        <f t="shared" si="1"/>
        <v>1661.7661431389438</v>
      </c>
    </row>
    <row r="29" spans="1:41" ht="15.5" x14ac:dyDescent="0.35">
      <c r="A29" s="97" t="s">
        <v>51</v>
      </c>
      <c r="B29" s="6" t="s">
        <v>64</v>
      </c>
      <c r="C29" s="51">
        <v>0.94912680334092636</v>
      </c>
      <c r="D29" s="44">
        <v>1.684068710003368</v>
      </c>
      <c r="E29" s="44">
        <v>0.82358754735628403</v>
      </c>
      <c r="F29" s="44">
        <v>0.82358754735628403</v>
      </c>
      <c r="G29" s="44">
        <v>1.4736221632773359</v>
      </c>
      <c r="H29" s="44">
        <v>1.4088475626937165</v>
      </c>
      <c r="I29" s="44">
        <v>0.99108027750247785</v>
      </c>
      <c r="J29" s="44">
        <v>1.2309207287050714</v>
      </c>
      <c r="K29" s="44">
        <v>1.4267370523612499</v>
      </c>
      <c r="L29" s="44">
        <v>1.3999720005599887</v>
      </c>
      <c r="M29" s="44">
        <v>1.1015314106528484</v>
      </c>
      <c r="N29" s="44">
        <v>1.0000810065615315</v>
      </c>
      <c r="O29" s="44">
        <v>0.74671445639187572</v>
      </c>
      <c r="P29" s="44">
        <v>0.62924742008557766</v>
      </c>
      <c r="Q29" s="44">
        <v>1.5572521575572917</v>
      </c>
      <c r="R29" s="44">
        <v>1.7099863201094392</v>
      </c>
      <c r="S29" s="44">
        <v>0.97389949357226335</v>
      </c>
      <c r="T29" s="44">
        <v>1.8362100624311422</v>
      </c>
      <c r="U29" s="44">
        <v>0.77772592938248564</v>
      </c>
      <c r="V29" s="44">
        <v>1.1151976413480671</v>
      </c>
      <c r="W29" s="44">
        <v>1.9646365422396859</v>
      </c>
      <c r="X29" s="44">
        <v>1.3333333333333333</v>
      </c>
      <c r="Y29" s="44">
        <v>1.0772575040572749</v>
      </c>
      <c r="Z29" s="44">
        <v>1.2030171284616338</v>
      </c>
      <c r="AA29" s="44">
        <v>1.0235867552623312</v>
      </c>
      <c r="AB29" s="44">
        <v>0.82358754735628403</v>
      </c>
      <c r="AC29" s="44">
        <v>0.79428117553613986</v>
      </c>
      <c r="AD29" s="44">
        <v>1.3099292638197537</v>
      </c>
      <c r="AE29" s="44">
        <v>1.1729599879888897</v>
      </c>
      <c r="AF29" s="44">
        <v>1.4736221632773359</v>
      </c>
      <c r="AG29" s="44">
        <v>0.75165363800360796</v>
      </c>
      <c r="AH29" s="44">
        <v>1.7076502732240437</v>
      </c>
      <c r="AI29" s="44">
        <v>1.5448787270199291</v>
      </c>
      <c r="AJ29" s="44">
        <v>1.4176353841791891</v>
      </c>
      <c r="AK29" s="44">
        <v>1.1428571428571428</v>
      </c>
      <c r="AL29" s="44">
        <v>1.2042389210019266</v>
      </c>
      <c r="AM29" s="44">
        <v>1.160631383472609</v>
      </c>
      <c r="AN29" s="50">
        <v>0.97389949357226335</v>
      </c>
      <c r="AO29" s="83">
        <f t="shared" si="1"/>
        <v>263.91093415327435</v>
      </c>
    </row>
    <row r="30" spans="1:41" ht="15.5" x14ac:dyDescent="0.35">
      <c r="A30" s="98"/>
      <c r="B30" s="7" t="s">
        <v>65</v>
      </c>
      <c r="C30" s="54">
        <v>1.8982536066818527</v>
      </c>
      <c r="D30" s="46">
        <v>1.684068710003368</v>
      </c>
      <c r="E30" s="46">
        <v>0.82358754735628403</v>
      </c>
      <c r="F30" s="46">
        <v>1.0480879961266021</v>
      </c>
      <c r="G30" s="46">
        <v>0.75677311941879832</v>
      </c>
      <c r="H30" s="46">
        <v>0.70442378134685824</v>
      </c>
      <c r="I30" s="46">
        <v>1.9821605550049557</v>
      </c>
      <c r="J30" s="46">
        <v>2.4618414574101428</v>
      </c>
      <c r="K30" s="46">
        <v>1.4267370523612499</v>
      </c>
      <c r="L30" s="46">
        <v>1.3999720005599887</v>
      </c>
      <c r="M30" s="46">
        <v>1.1015314106528484</v>
      </c>
      <c r="N30" s="46">
        <v>0.99108027750247785</v>
      </c>
      <c r="O30" s="46">
        <v>1.5133171912832928</v>
      </c>
      <c r="P30" s="46">
        <v>1.5317610031294491</v>
      </c>
      <c r="Q30" s="46">
        <v>1.5572521575572917</v>
      </c>
      <c r="R30" s="46">
        <v>1.7099863201094392</v>
      </c>
      <c r="S30" s="46">
        <v>1.9477989871445267</v>
      </c>
      <c r="T30" s="46">
        <v>1.8362100624311422</v>
      </c>
      <c r="U30" s="46">
        <v>0.77772592938248564</v>
      </c>
      <c r="V30" s="46">
        <v>0.75677311941879832</v>
      </c>
      <c r="W30" s="46">
        <v>0.67069081153588195</v>
      </c>
      <c r="X30" s="46">
        <v>2.6666666666666665</v>
      </c>
      <c r="Y30" s="46">
        <v>1.0772575040572749</v>
      </c>
      <c r="Z30" s="46">
        <v>0.70881769208959455</v>
      </c>
      <c r="AA30" s="46">
        <v>1.1789672247111531</v>
      </c>
      <c r="AB30" s="46">
        <v>0.82358754735628403</v>
      </c>
      <c r="AC30" s="46">
        <v>1.3495276653171391</v>
      </c>
      <c r="AD30" s="46">
        <v>1.3099292638197537</v>
      </c>
      <c r="AE30" s="46">
        <v>1.6233766233766234</v>
      </c>
      <c r="AF30" s="46">
        <v>0.75677311941879832</v>
      </c>
      <c r="AG30" s="46">
        <v>1.5033072760072159</v>
      </c>
      <c r="AH30" s="46">
        <v>1.7076502732240437</v>
      </c>
      <c r="AI30" s="46">
        <v>1.5448787270199291</v>
      </c>
      <c r="AJ30" s="46">
        <v>1.4176353841791891</v>
      </c>
      <c r="AK30" s="46">
        <v>0.88888888888888884</v>
      </c>
      <c r="AL30" s="46">
        <v>1.2042389210019266</v>
      </c>
      <c r="AM30" s="46">
        <v>1.160631383472609</v>
      </c>
      <c r="AN30" s="55">
        <v>1.9477989871445267</v>
      </c>
      <c r="AO30" s="83">
        <f t="shared" si="1"/>
        <v>7968.8566488474089</v>
      </c>
    </row>
    <row r="31" spans="1:41" ht="15.5" x14ac:dyDescent="0.35">
      <c r="A31" s="97" t="s">
        <v>52</v>
      </c>
      <c r="B31" s="6" t="s">
        <v>64</v>
      </c>
      <c r="C31" s="51">
        <v>1.8982536066818527</v>
      </c>
      <c r="D31" s="44">
        <v>1.2309207287050714</v>
      </c>
      <c r="E31" s="44">
        <v>1.2725884448969202</v>
      </c>
      <c r="F31" s="44">
        <v>1.0480879961266021</v>
      </c>
      <c r="G31" s="44">
        <v>1.5135462388375966</v>
      </c>
      <c r="H31" s="44">
        <v>1.4088475626937165</v>
      </c>
      <c r="I31" s="44">
        <v>1.0090817356205852</v>
      </c>
      <c r="J31" s="44">
        <v>2.4618414574101428</v>
      </c>
      <c r="K31" s="44">
        <v>1.4267370523612499</v>
      </c>
      <c r="L31" s="44">
        <v>1.3999720005599887</v>
      </c>
      <c r="M31" s="44">
        <v>1.5342129487572873</v>
      </c>
      <c r="N31" s="44">
        <v>0.99108027750247785</v>
      </c>
      <c r="O31" s="44">
        <v>0.74671445639187584</v>
      </c>
      <c r="P31" s="44">
        <v>0.62924742008557766</v>
      </c>
      <c r="Q31" s="44">
        <v>1.2514078338130394</v>
      </c>
      <c r="R31" s="44">
        <v>1.0296160405283232</v>
      </c>
      <c r="S31" s="44">
        <v>1.0007187562394815</v>
      </c>
      <c r="T31" s="44">
        <v>1.0080204558800736</v>
      </c>
      <c r="U31" s="44">
        <v>1.4001680201624196</v>
      </c>
      <c r="V31" s="44">
        <v>0.75677311941879832</v>
      </c>
      <c r="W31" s="44">
        <v>0.67069081153588184</v>
      </c>
      <c r="X31" s="44">
        <v>1.0666666666666667</v>
      </c>
      <c r="Y31" s="44">
        <v>1.3657470636438134</v>
      </c>
      <c r="Z31" s="44">
        <v>3.3944331296673456</v>
      </c>
      <c r="AA31" s="44">
        <v>1.0235867552623312</v>
      </c>
      <c r="AB31" s="44">
        <v>2.5451768897938405</v>
      </c>
      <c r="AC31" s="44">
        <v>1.0719044204266395</v>
      </c>
      <c r="AD31" s="44">
        <v>1.3099292638197537</v>
      </c>
      <c r="AE31" s="44">
        <v>1.1729599879888897</v>
      </c>
      <c r="AF31" s="44">
        <v>1.1151976413480671</v>
      </c>
      <c r="AG31" s="44">
        <v>0.75165363800360796</v>
      </c>
      <c r="AH31" s="44">
        <v>2.413127413127413</v>
      </c>
      <c r="AI31" s="44">
        <v>1.5448787270199291</v>
      </c>
      <c r="AJ31" s="44">
        <v>1.4176353841791891</v>
      </c>
      <c r="AK31" s="44">
        <v>1.1428571428571428</v>
      </c>
      <c r="AL31" s="44">
        <v>0.85499316005471959</v>
      </c>
      <c r="AM31" s="44">
        <v>2.0965162273710427</v>
      </c>
      <c r="AN31" s="50">
        <v>1.0275380189066996</v>
      </c>
      <c r="AO31" s="83">
        <f t="shared" si="1"/>
        <v>4305.5555901527978</v>
      </c>
    </row>
    <row r="32" spans="1:41" ht="15.5" x14ac:dyDescent="0.35">
      <c r="A32" s="98"/>
      <c r="B32" s="7" t="s">
        <v>65</v>
      </c>
      <c r="C32" s="54">
        <v>1.8982536066818527</v>
      </c>
      <c r="D32" s="46">
        <v>1.2309207287050714</v>
      </c>
      <c r="E32" s="46">
        <v>1.2725884448969202</v>
      </c>
      <c r="F32" s="46">
        <v>1.0480879961266021</v>
      </c>
      <c r="G32" s="46">
        <v>0.75677311941879832</v>
      </c>
      <c r="H32" s="46">
        <v>1.4088475626937165</v>
      </c>
      <c r="I32" s="46">
        <v>1.0000810065615315</v>
      </c>
      <c r="J32" s="46">
        <v>1.2309207287050714</v>
      </c>
      <c r="K32" s="46">
        <v>1.4267370523612499</v>
      </c>
      <c r="L32" s="46">
        <v>0.69998600027999436</v>
      </c>
      <c r="M32" s="46">
        <v>0.76710647437864365</v>
      </c>
      <c r="N32" s="46">
        <v>0.99108027750247785</v>
      </c>
      <c r="O32" s="46">
        <v>0.74671445639187584</v>
      </c>
      <c r="P32" s="46">
        <v>1.5317610031294491</v>
      </c>
      <c r="Q32" s="46">
        <v>1.2514078338130394</v>
      </c>
      <c r="R32" s="46">
        <v>0.85499316005471959</v>
      </c>
      <c r="S32" s="46">
        <v>1.0007187562394815</v>
      </c>
      <c r="T32" s="46">
        <v>0.91810503121557108</v>
      </c>
      <c r="U32" s="46">
        <v>2.8003360403248392</v>
      </c>
      <c r="V32" s="46">
        <v>1.1151976413480671</v>
      </c>
      <c r="W32" s="46">
        <v>0.67069081153588184</v>
      </c>
      <c r="X32" s="46">
        <v>1.0666666666666667</v>
      </c>
      <c r="Y32" s="46">
        <v>1.3657470636438134</v>
      </c>
      <c r="Z32" s="46">
        <v>1.6972165648336728</v>
      </c>
      <c r="AA32" s="46">
        <v>1.1789672247111531</v>
      </c>
      <c r="AB32" s="46">
        <v>1.2725884448969202</v>
      </c>
      <c r="AC32" s="46">
        <v>0.79428117553613986</v>
      </c>
      <c r="AD32" s="46">
        <v>1.3099292638197537</v>
      </c>
      <c r="AE32" s="46">
        <v>1.1729599879888897</v>
      </c>
      <c r="AF32" s="46">
        <v>1.4736221632773359</v>
      </c>
      <c r="AG32" s="46">
        <v>0.75165363800360796</v>
      </c>
      <c r="AH32" s="46">
        <v>1.2065637065637065</v>
      </c>
      <c r="AI32" s="46">
        <v>0.77243936350996456</v>
      </c>
      <c r="AJ32" s="46">
        <v>0.70881769208959455</v>
      </c>
      <c r="AK32" s="46">
        <v>0.88888888888888884</v>
      </c>
      <c r="AL32" s="46">
        <v>1.7099863201094392</v>
      </c>
      <c r="AM32" s="46">
        <v>0.5803156917363046</v>
      </c>
      <c r="AN32" s="55">
        <v>1.0007187562394815</v>
      </c>
      <c r="AO32" s="84">
        <f t="shared" si="1"/>
        <v>21.387473194029891</v>
      </c>
    </row>
    <row r="33" spans="1:41" ht="15.5" x14ac:dyDescent="0.35">
      <c r="A33" s="97" t="s">
        <v>53</v>
      </c>
      <c r="B33" s="10" t="s">
        <v>64</v>
      </c>
      <c r="C33" s="51">
        <v>2.1132713440405748</v>
      </c>
      <c r="D33" s="44">
        <v>0.842034355001684</v>
      </c>
      <c r="E33" s="44">
        <v>1.2725884448969202</v>
      </c>
      <c r="F33" s="44">
        <v>1.6471750947125681</v>
      </c>
      <c r="G33" s="44">
        <v>0.75677311941879832</v>
      </c>
      <c r="H33" s="44">
        <v>1.7229496898690557</v>
      </c>
      <c r="I33" s="44">
        <v>0.99108027750247785</v>
      </c>
      <c r="J33" s="44">
        <v>1.2309207287050714</v>
      </c>
      <c r="K33" s="44">
        <v>0.71336852618062496</v>
      </c>
      <c r="L33" s="44">
        <v>1.2250367523276064</v>
      </c>
      <c r="M33" s="44">
        <v>2.8719126938541071</v>
      </c>
      <c r="N33" s="44">
        <v>0.99108027750247785</v>
      </c>
      <c r="O33" s="44">
        <v>0.74671445639187584</v>
      </c>
      <c r="P33" s="44">
        <v>1.2584948401711553</v>
      </c>
      <c r="Q33" s="44">
        <v>1.2514078338130394</v>
      </c>
      <c r="R33" s="44">
        <v>1.0296160405283232</v>
      </c>
      <c r="S33" s="44">
        <v>1.0007187562394815</v>
      </c>
      <c r="T33" s="44">
        <v>1.097935880544576</v>
      </c>
      <c r="U33" s="44">
        <v>1.5554518587649713</v>
      </c>
      <c r="V33" s="44">
        <v>1.4736221632773359</v>
      </c>
      <c r="W33" s="44">
        <v>1.3413816230717637</v>
      </c>
      <c r="X33" s="44">
        <v>0.8</v>
      </c>
      <c r="Y33" s="44">
        <v>1.0772575040572749</v>
      </c>
      <c r="Z33" s="44">
        <v>1.4176353841791891</v>
      </c>
      <c r="AA33" s="44">
        <v>1.7364125716270187</v>
      </c>
      <c r="AB33" s="44">
        <v>0.82358754735628403</v>
      </c>
      <c r="AC33" s="44">
        <v>1.5885623510722797</v>
      </c>
      <c r="AD33" s="44">
        <v>1.3099292638197537</v>
      </c>
      <c r="AE33" s="44">
        <v>1.4450867052023122</v>
      </c>
      <c r="AF33" s="44">
        <v>1.1151976413480671</v>
      </c>
      <c r="AG33" s="44">
        <v>1.5033072760072159</v>
      </c>
      <c r="AH33" s="44">
        <v>1.7076502732240437</v>
      </c>
      <c r="AI33" s="44">
        <v>1.4176353841791891</v>
      </c>
      <c r="AJ33" s="44">
        <v>1.6972165648336728</v>
      </c>
      <c r="AK33" s="44">
        <v>1.1428571428571428</v>
      </c>
      <c r="AL33" s="44">
        <v>1.2042389210019269</v>
      </c>
      <c r="AM33" s="44">
        <v>1.160631383472609</v>
      </c>
      <c r="AN33" s="50">
        <v>0.97389949357226335</v>
      </c>
      <c r="AO33" s="83">
        <f t="shared" si="1"/>
        <v>3398.5493546819148</v>
      </c>
    </row>
    <row r="34" spans="1:41" ht="15.5" x14ac:dyDescent="0.35">
      <c r="A34" s="98"/>
      <c r="B34" s="7" t="s">
        <v>65</v>
      </c>
      <c r="C34" s="54">
        <v>1.0566356720202874</v>
      </c>
      <c r="D34" s="46">
        <v>0.842034355001684</v>
      </c>
      <c r="E34" s="46">
        <v>1.0480879961266021</v>
      </c>
      <c r="F34" s="46">
        <v>0.82358754735628403</v>
      </c>
      <c r="G34" s="46">
        <v>1.1151976413480671</v>
      </c>
      <c r="H34" s="46">
        <v>1.7229496898690557</v>
      </c>
      <c r="I34" s="46">
        <v>1.0000810065615315</v>
      </c>
      <c r="J34" s="46">
        <v>0.842034355001684</v>
      </c>
      <c r="K34" s="46">
        <v>1.4267370523612499</v>
      </c>
      <c r="L34" s="46">
        <v>0.69998600027999436</v>
      </c>
      <c r="M34" s="46">
        <v>1.4359563469270535</v>
      </c>
      <c r="N34" s="46">
        <v>1.9821605550049557</v>
      </c>
      <c r="O34" s="46">
        <v>0.74671445639187584</v>
      </c>
      <c r="P34" s="46">
        <v>1.2584948401711553</v>
      </c>
      <c r="Q34" s="46">
        <v>1.2514078338130394</v>
      </c>
      <c r="R34" s="46">
        <v>1.2042389210019269</v>
      </c>
      <c r="S34" s="46">
        <v>1.0007187562394815</v>
      </c>
      <c r="T34" s="46">
        <v>1.0080204558800736</v>
      </c>
      <c r="U34" s="46">
        <v>1.5554518587649713</v>
      </c>
      <c r="V34" s="46">
        <v>0.75677311941879832</v>
      </c>
      <c r="W34" s="46">
        <v>1.3413816230717637</v>
      </c>
      <c r="X34" s="46">
        <v>1.6</v>
      </c>
      <c r="Y34" s="46">
        <v>1.0772575040572749</v>
      </c>
      <c r="Z34" s="46">
        <v>0.70881769208959455</v>
      </c>
      <c r="AA34" s="46">
        <v>0.86820628581350934</v>
      </c>
      <c r="AB34" s="46">
        <v>1.2725884448969202</v>
      </c>
      <c r="AC34" s="46">
        <v>0.79428117553613986</v>
      </c>
      <c r="AD34" s="46">
        <v>0.65496463190987686</v>
      </c>
      <c r="AE34" s="46">
        <v>0.7225433526011561</v>
      </c>
      <c r="AF34" s="46">
        <v>0.75677311941879832</v>
      </c>
      <c r="AG34" s="46">
        <v>0.75165363800360796</v>
      </c>
      <c r="AH34" s="46">
        <v>1.7076502732240437</v>
      </c>
      <c r="AI34" s="46">
        <v>1.4176353841791891</v>
      </c>
      <c r="AJ34" s="46">
        <v>0.70881769208959455</v>
      </c>
      <c r="AK34" s="46">
        <v>1.1428571428571428</v>
      </c>
      <c r="AL34" s="46">
        <v>0.85499316005471959</v>
      </c>
      <c r="AM34" s="46">
        <v>1.160631383472609</v>
      </c>
      <c r="AN34" s="55">
        <v>1.9477989871445267</v>
      </c>
      <c r="AO34" s="84">
        <f t="shared" si="1"/>
        <v>8.716746853941336</v>
      </c>
    </row>
    <row r="35" spans="1:41" ht="15.5" x14ac:dyDescent="0.35">
      <c r="A35" s="97" t="s">
        <v>54</v>
      </c>
      <c r="B35" s="6" t="s">
        <v>64</v>
      </c>
      <c r="C35" s="51">
        <v>0.94912680334092625</v>
      </c>
      <c r="D35" s="44">
        <v>1.2309207287050714</v>
      </c>
      <c r="E35" s="44">
        <v>0.82358754735628403</v>
      </c>
      <c r="F35" s="44">
        <v>1.2725884448969202</v>
      </c>
      <c r="G35" s="44">
        <v>1.5135462388375966</v>
      </c>
      <c r="H35" s="44">
        <v>1.4088475626937165</v>
      </c>
      <c r="I35" s="44">
        <v>1.0000810065615315</v>
      </c>
      <c r="J35" s="44">
        <v>1.0364775418533776</v>
      </c>
      <c r="K35" s="44">
        <v>1.1925251189913491</v>
      </c>
      <c r="L35" s="44">
        <v>1.7500875043752186</v>
      </c>
      <c r="M35" s="44">
        <v>0.76710647437864365</v>
      </c>
      <c r="N35" s="44">
        <v>1.0090817356205852</v>
      </c>
      <c r="O35" s="44">
        <v>1.4934289127837517</v>
      </c>
      <c r="P35" s="44">
        <v>0.62924742008557766</v>
      </c>
      <c r="Q35" s="44">
        <v>0.62570391690651972</v>
      </c>
      <c r="R35" s="44">
        <v>2.4084778420038533</v>
      </c>
      <c r="S35" s="44">
        <v>2.0550760378133992</v>
      </c>
      <c r="T35" s="44">
        <v>0.91810503121557108</v>
      </c>
      <c r="U35" s="44">
        <v>1.5554518587649713</v>
      </c>
      <c r="V35" s="44">
        <v>1.1151976413480671</v>
      </c>
      <c r="W35" s="44">
        <v>1.3413816230717637</v>
      </c>
      <c r="X35" s="44">
        <v>1.0666666666666667</v>
      </c>
      <c r="Y35" s="44">
        <v>1.0772575040572749</v>
      </c>
      <c r="Z35" s="44">
        <v>1.2030171284616338</v>
      </c>
      <c r="AA35" s="44">
        <v>1.7364125716270187</v>
      </c>
      <c r="AB35" s="44">
        <v>1.0480879961266021</v>
      </c>
      <c r="AC35" s="44">
        <v>0.79428117553613986</v>
      </c>
      <c r="AD35" s="44">
        <v>1.3841179879752259</v>
      </c>
      <c r="AE35" s="44">
        <v>0.7225433526011561</v>
      </c>
      <c r="AF35" s="44">
        <v>2.9472443265546713</v>
      </c>
      <c r="AG35" s="44">
        <v>1.1225412753936799</v>
      </c>
      <c r="AH35" s="44">
        <v>1.0301944215878642</v>
      </c>
      <c r="AI35" s="44">
        <v>0.77243936350996456</v>
      </c>
      <c r="AJ35" s="44">
        <v>1.4176353841791891</v>
      </c>
      <c r="AK35" s="44">
        <v>1.0158730158730158</v>
      </c>
      <c r="AL35" s="44">
        <v>0.85499316005471959</v>
      </c>
      <c r="AM35" s="44">
        <v>1.160631383472609</v>
      </c>
      <c r="AN35" s="50">
        <v>0.97389949357226335</v>
      </c>
      <c r="AO35" s="83">
        <f t="shared" si="1"/>
        <v>199.05533845825292</v>
      </c>
    </row>
    <row r="36" spans="1:41" ht="15.5" x14ac:dyDescent="0.35">
      <c r="A36" s="98"/>
      <c r="B36" s="7" t="s">
        <v>65</v>
      </c>
      <c r="C36" s="54">
        <v>1.1151976413480671</v>
      </c>
      <c r="D36" s="46">
        <v>1.3413816230717637</v>
      </c>
      <c r="E36" s="46">
        <v>1.0666666666666667</v>
      </c>
      <c r="F36" s="46">
        <v>1.0772575040572749</v>
      </c>
      <c r="G36" s="46">
        <v>1.2030171284616338</v>
      </c>
      <c r="H36" s="46">
        <v>1.7364125716270187</v>
      </c>
      <c r="I36" s="46">
        <v>1.0480879961266021</v>
      </c>
      <c r="J36" s="46">
        <v>0.79428117553613986</v>
      </c>
      <c r="K36" s="46">
        <v>1.3841179879752259</v>
      </c>
      <c r="L36" s="46">
        <v>0.7225433526011561</v>
      </c>
      <c r="M36" s="46">
        <v>2.9472443265546713</v>
      </c>
      <c r="N36" s="46">
        <v>1.1225412753936799</v>
      </c>
      <c r="O36" s="46">
        <v>1.0301944215878642</v>
      </c>
      <c r="P36" s="46">
        <v>0.77243936350996456</v>
      </c>
      <c r="Q36" s="46">
        <v>1.4176353841791891</v>
      </c>
      <c r="R36" s="46">
        <v>1.0158730158730158</v>
      </c>
      <c r="S36" s="46">
        <v>0.85499316005471959</v>
      </c>
      <c r="T36" s="46">
        <v>1.160631383472609</v>
      </c>
      <c r="U36" s="46">
        <v>0.97389949357226335</v>
      </c>
      <c r="V36" s="46">
        <v>0.75677311941879832</v>
      </c>
      <c r="W36" s="46">
        <v>1.3413816230717637</v>
      </c>
      <c r="X36" s="46">
        <v>1.0666666666666667</v>
      </c>
      <c r="Y36" s="46">
        <v>1.0772575040572749</v>
      </c>
      <c r="Z36" s="46">
        <v>0.70881769208959455</v>
      </c>
      <c r="AA36" s="46">
        <v>1.7364125716270187</v>
      </c>
      <c r="AB36" s="46">
        <v>1.0480879961266021</v>
      </c>
      <c r="AC36" s="46">
        <v>1.5885623510722797</v>
      </c>
      <c r="AD36" s="46">
        <v>0.65496463190987686</v>
      </c>
      <c r="AE36" s="46">
        <v>1.6233766233766234</v>
      </c>
      <c r="AF36" s="46">
        <v>2.9472443265546713</v>
      </c>
      <c r="AG36" s="46">
        <v>1.1225412753936799</v>
      </c>
      <c r="AH36" s="46">
        <v>1.2065637065637067</v>
      </c>
      <c r="AI36" s="46">
        <v>1.0950373738445769</v>
      </c>
      <c r="AJ36" s="46">
        <v>1.4176353841791891</v>
      </c>
      <c r="AK36" s="46">
        <v>1.1428571428571428</v>
      </c>
      <c r="AL36" s="46">
        <v>1.0296160405283232</v>
      </c>
      <c r="AM36" s="46">
        <v>1.160631383472609</v>
      </c>
      <c r="AN36" s="55">
        <v>1.0275380189066996</v>
      </c>
      <c r="AO36" s="83">
        <f t="shared" si="1"/>
        <v>242.09058963130337</v>
      </c>
    </row>
    <row r="37" spans="1:41" ht="15.5" x14ac:dyDescent="0.35">
      <c r="A37" s="97" t="s">
        <v>55</v>
      </c>
      <c r="B37" s="6" t="s">
        <v>64</v>
      </c>
      <c r="C37" s="51">
        <v>0.94912680334092625</v>
      </c>
      <c r="D37" s="44">
        <v>1.2309207287050714</v>
      </c>
      <c r="E37" s="44">
        <v>2.5451768897938405</v>
      </c>
      <c r="F37" s="44">
        <v>1.0480879961266021</v>
      </c>
      <c r="G37" s="44">
        <v>0.75677311941879832</v>
      </c>
      <c r="H37" s="44">
        <v>0.70442378134685824</v>
      </c>
      <c r="I37" s="44">
        <v>0.99108027750247785</v>
      </c>
      <c r="J37" s="44">
        <v>2.4618414574101428</v>
      </c>
      <c r="K37" s="44">
        <v>1.4267370523612499</v>
      </c>
      <c r="L37" s="44">
        <v>0.69998600027999436</v>
      </c>
      <c r="M37" s="44">
        <v>1.5342129487572873</v>
      </c>
      <c r="N37" s="44">
        <v>2.0181634712411705</v>
      </c>
      <c r="O37" s="44">
        <v>1.1300158238375844</v>
      </c>
      <c r="P37" s="44">
        <v>1.2584948401711553</v>
      </c>
      <c r="Q37" s="44">
        <v>1.2514078338130394</v>
      </c>
      <c r="R37" s="44">
        <v>1.7099863201094392</v>
      </c>
      <c r="S37" s="44">
        <v>1.9477989871445267</v>
      </c>
      <c r="T37" s="44">
        <v>1.8362100624311422</v>
      </c>
      <c r="U37" s="44">
        <v>0.77772592938248553</v>
      </c>
      <c r="V37" s="44">
        <v>0.75677311941879832</v>
      </c>
      <c r="W37" s="44">
        <v>0.67069081153588184</v>
      </c>
      <c r="X37" s="44">
        <v>1.0666666666666667</v>
      </c>
      <c r="Y37" s="44">
        <v>1.0772575040572749</v>
      </c>
      <c r="Z37" s="44">
        <v>1.4176353841791891</v>
      </c>
      <c r="AA37" s="44">
        <v>0.86820628581350934</v>
      </c>
      <c r="AB37" s="44">
        <v>1.0480879961266021</v>
      </c>
      <c r="AC37" s="44">
        <v>0.79428117553613986</v>
      </c>
      <c r="AD37" s="44">
        <v>0.65496463190987686</v>
      </c>
      <c r="AE37" s="44">
        <v>1.6233766233766234</v>
      </c>
      <c r="AF37" s="44">
        <v>1.5135462388375966</v>
      </c>
      <c r="AG37" s="44">
        <v>1.5033072760072159</v>
      </c>
      <c r="AH37" s="44">
        <v>0.85382513661202186</v>
      </c>
      <c r="AI37" s="44">
        <v>1.4176353841791891</v>
      </c>
      <c r="AJ37" s="44">
        <v>3.3944331296673456</v>
      </c>
      <c r="AK37" s="44">
        <v>0.88888888888888884</v>
      </c>
      <c r="AL37" s="44">
        <v>1.7099863201094392</v>
      </c>
      <c r="AM37" s="44">
        <v>1.160631383472609</v>
      </c>
      <c r="AN37" s="50">
        <v>1.0007187562394815</v>
      </c>
      <c r="AO37" s="83">
        <f t="shared" si="1"/>
        <v>1112.6487209068894</v>
      </c>
    </row>
    <row r="38" spans="1:41" ht="15.5" x14ac:dyDescent="0.35">
      <c r="A38" s="98"/>
      <c r="B38" s="7" t="s">
        <v>65</v>
      </c>
      <c r="C38" s="54">
        <v>1.0566356720202874</v>
      </c>
      <c r="D38" s="46">
        <v>0.842034355001684</v>
      </c>
      <c r="E38" s="46">
        <v>2.5451768897938405</v>
      </c>
      <c r="F38" s="46">
        <v>0.82358754735628403</v>
      </c>
      <c r="G38" s="46">
        <v>1.1151976413480671</v>
      </c>
      <c r="H38" s="46">
        <v>1.4088475626937165</v>
      </c>
      <c r="I38" s="46">
        <v>1.0090817356205852</v>
      </c>
      <c r="J38" s="46">
        <v>1.2309207287050714</v>
      </c>
      <c r="K38" s="46">
        <v>1.4267370523612499</v>
      </c>
      <c r="L38" s="46">
        <v>1.2250367523276064</v>
      </c>
      <c r="M38" s="46">
        <v>1.5342129487572873</v>
      </c>
      <c r="N38" s="46">
        <v>2.0181634712411705</v>
      </c>
      <c r="O38" s="46">
        <v>1.1300158238375844</v>
      </c>
      <c r="P38" s="46">
        <v>1.2584948401711553</v>
      </c>
      <c r="Q38" s="46">
        <v>1.2514078338130394</v>
      </c>
      <c r="R38" s="46">
        <v>1.7099863201094392</v>
      </c>
      <c r="S38" s="46">
        <v>1.9477989871445267</v>
      </c>
      <c r="T38" s="46">
        <v>0.91810503121557108</v>
      </c>
      <c r="U38" s="46">
        <v>1.0889469747724525</v>
      </c>
      <c r="V38" s="46">
        <v>1.1151976413480671</v>
      </c>
      <c r="W38" s="46">
        <v>1.3413816230717637</v>
      </c>
      <c r="X38" s="46">
        <v>1.0666666666666667</v>
      </c>
      <c r="Y38" s="46">
        <v>1.0772575040572749</v>
      </c>
      <c r="Z38" s="46">
        <v>1.4176353841791891</v>
      </c>
      <c r="AA38" s="46">
        <v>0.86820628581350934</v>
      </c>
      <c r="AB38" s="46">
        <v>1.2725884448969202</v>
      </c>
      <c r="AC38" s="46">
        <v>1.5885623510722797</v>
      </c>
      <c r="AD38" s="46">
        <v>0.65496463190987686</v>
      </c>
      <c r="AE38" s="46">
        <v>1.1729599879888897</v>
      </c>
      <c r="AF38" s="46">
        <v>0.75677311941879832</v>
      </c>
      <c r="AG38" s="46">
        <v>1.5033072760072159</v>
      </c>
      <c r="AH38" s="46">
        <v>1.0301944215878642</v>
      </c>
      <c r="AI38" s="46">
        <v>2.8352707683583782</v>
      </c>
      <c r="AJ38" s="46">
        <v>3.3944331296673456</v>
      </c>
      <c r="AK38" s="46">
        <v>1.7777777777777777</v>
      </c>
      <c r="AL38" s="46">
        <v>1.7099863201094392</v>
      </c>
      <c r="AM38" s="46">
        <v>1.160631383472609</v>
      </c>
      <c r="AN38" s="55">
        <v>1.0007187562394815</v>
      </c>
      <c r="AO38" s="86">
        <f t="shared" si="1"/>
        <v>15274.428159218665</v>
      </c>
    </row>
    <row r="39" spans="1:41" ht="15.5" x14ac:dyDescent="0.35">
      <c r="A39" s="97" t="s">
        <v>56</v>
      </c>
      <c r="B39" s="6" t="s">
        <v>64</v>
      </c>
      <c r="C39" s="51">
        <v>0.94912680334092625</v>
      </c>
      <c r="D39" s="44">
        <v>1.684068710003368</v>
      </c>
      <c r="E39" s="44">
        <v>1.6471750947125681</v>
      </c>
      <c r="F39" s="44">
        <v>1.2725884448969202</v>
      </c>
      <c r="G39" s="44">
        <v>0.75677311941879832</v>
      </c>
      <c r="H39" s="44">
        <v>0.70442378134685835</v>
      </c>
      <c r="I39" s="44">
        <v>1.9821605550049557</v>
      </c>
      <c r="J39" s="44">
        <v>2.4618414574101428</v>
      </c>
      <c r="K39" s="44">
        <v>1.1925251189913491</v>
      </c>
      <c r="L39" s="44">
        <v>1.2250367523276064</v>
      </c>
      <c r="M39" s="44">
        <v>1.5342129487572873</v>
      </c>
      <c r="N39" s="44">
        <v>1.0090817356205852</v>
      </c>
      <c r="O39" s="44">
        <v>0.74671445639187584</v>
      </c>
      <c r="P39" s="44">
        <v>0.62924742008557766</v>
      </c>
      <c r="Q39" s="44">
        <v>1.2514078338130394</v>
      </c>
      <c r="R39" s="44">
        <v>1.0296160405283232</v>
      </c>
      <c r="S39" s="44">
        <v>1.9477989871445267</v>
      </c>
      <c r="T39" s="44">
        <v>1.0080204558800736</v>
      </c>
      <c r="U39" s="44">
        <v>0.77772592938248553</v>
      </c>
      <c r="V39" s="44">
        <v>1.5135462388375966</v>
      </c>
      <c r="W39" s="44">
        <v>1.3413816230717637</v>
      </c>
      <c r="X39" s="44">
        <v>0.8</v>
      </c>
      <c r="Y39" s="44">
        <v>1.0772575040572749</v>
      </c>
      <c r="Z39" s="44">
        <v>1.2030171284616338</v>
      </c>
      <c r="AA39" s="44">
        <v>1.7364125716270187</v>
      </c>
      <c r="AB39" s="44">
        <v>1.0480879961266021</v>
      </c>
      <c r="AC39" s="44">
        <v>1.0719044204266395</v>
      </c>
      <c r="AD39" s="44">
        <v>1.3099292638197537</v>
      </c>
      <c r="AE39" s="44">
        <v>1.1729599879888897</v>
      </c>
      <c r="AF39" s="44">
        <v>0.75677311941879832</v>
      </c>
      <c r="AG39" s="44">
        <v>0.75165363800360796</v>
      </c>
      <c r="AH39" s="44">
        <v>1.7076502732240437</v>
      </c>
      <c r="AI39" s="44">
        <v>1.5448787270199291</v>
      </c>
      <c r="AJ39" s="44">
        <v>1.4176353841791891</v>
      </c>
      <c r="AK39" s="44">
        <v>0.88888888888888884</v>
      </c>
      <c r="AL39" s="44">
        <v>0.85499316005471959</v>
      </c>
      <c r="AM39" s="44">
        <v>1.160631383472609</v>
      </c>
      <c r="AN39" s="50">
        <v>0.97389949357226335</v>
      </c>
      <c r="AO39" s="83">
        <f t="shared" si="1"/>
        <v>210.11464410299891</v>
      </c>
    </row>
    <row r="40" spans="1:41" ht="15.5" x14ac:dyDescent="0.35">
      <c r="A40" s="98"/>
      <c r="B40" s="7" t="s">
        <v>65</v>
      </c>
      <c r="C40" s="54">
        <v>1.0028812376806069</v>
      </c>
      <c r="D40" s="46">
        <v>1.684068710003368</v>
      </c>
      <c r="E40" s="46">
        <v>0.82358754735628403</v>
      </c>
      <c r="F40" s="46">
        <v>2.5451768897938405</v>
      </c>
      <c r="G40" s="46">
        <v>1.4736221632773359</v>
      </c>
      <c r="H40" s="46">
        <v>1.7229496898690559</v>
      </c>
      <c r="I40" s="46">
        <v>0.99108027750247785</v>
      </c>
      <c r="J40" s="46">
        <v>2.4618414574101428</v>
      </c>
      <c r="K40" s="46">
        <v>1.1925251189913491</v>
      </c>
      <c r="L40" s="46">
        <v>1.2250367523276064</v>
      </c>
      <c r="M40" s="46">
        <v>0.76710647437864365</v>
      </c>
      <c r="N40" s="46">
        <v>0.99108027750247785</v>
      </c>
      <c r="O40" s="46">
        <v>0.74671445639187584</v>
      </c>
      <c r="P40" s="46">
        <v>1.2584948401711553</v>
      </c>
      <c r="Q40" s="46">
        <v>1.2514078338130394</v>
      </c>
      <c r="R40" s="46">
        <v>0.85499316005471959</v>
      </c>
      <c r="S40" s="46">
        <v>1.9477989871445267</v>
      </c>
      <c r="T40" s="46">
        <v>0.91810503121557108</v>
      </c>
      <c r="U40" s="46">
        <v>1.0889469747724525</v>
      </c>
      <c r="V40" s="46">
        <v>0.75677311941879832</v>
      </c>
      <c r="W40" s="46">
        <v>1.3413816230717637</v>
      </c>
      <c r="X40" s="46">
        <v>0.8</v>
      </c>
      <c r="Y40" s="46">
        <v>1.0772575040572749</v>
      </c>
      <c r="Z40" s="46">
        <v>1.2030171284616338</v>
      </c>
      <c r="AA40" s="46">
        <v>1.7364125716270187</v>
      </c>
      <c r="AB40" s="46">
        <v>1.2725884448969202</v>
      </c>
      <c r="AC40" s="46">
        <v>0.79428117553613986</v>
      </c>
      <c r="AD40" s="46">
        <v>1.3099292638197537</v>
      </c>
      <c r="AE40" s="46">
        <v>1.1729599879888897</v>
      </c>
      <c r="AF40" s="46">
        <v>1.1151976413480671</v>
      </c>
      <c r="AG40" s="46">
        <v>1.1225412753936799</v>
      </c>
      <c r="AH40" s="46">
        <v>1.7076502732240437</v>
      </c>
      <c r="AI40" s="46">
        <v>0.77243936350996456</v>
      </c>
      <c r="AJ40" s="46">
        <v>1.4176353841791891</v>
      </c>
      <c r="AK40" s="46">
        <v>1.0158730158730158</v>
      </c>
      <c r="AL40" s="46">
        <v>1.7099863201094392</v>
      </c>
      <c r="AM40" s="46">
        <v>0.58031569173630448</v>
      </c>
      <c r="AN40" s="55">
        <v>1.0275380189066996</v>
      </c>
      <c r="AO40" s="83">
        <f t="shared" si="1"/>
        <v>328.23016055655154</v>
      </c>
    </row>
    <row r="41" spans="1:41" ht="15.5" x14ac:dyDescent="0.35">
      <c r="A41" s="97" t="s">
        <v>57</v>
      </c>
      <c r="B41" s="6" t="s">
        <v>64</v>
      </c>
      <c r="C41" s="51">
        <v>0.75677311941879832</v>
      </c>
      <c r="D41" s="44">
        <v>1.3413816230717637</v>
      </c>
      <c r="E41" s="44">
        <v>0.8</v>
      </c>
      <c r="F41" s="44">
        <v>1.0772575040572749</v>
      </c>
      <c r="G41" s="44">
        <v>1.2030171284616338</v>
      </c>
      <c r="H41" s="44">
        <v>1.7364125716270187</v>
      </c>
      <c r="I41" s="44">
        <v>1.2725884448969202</v>
      </c>
      <c r="J41" s="44">
        <v>0.79428117553613986</v>
      </c>
      <c r="K41" s="44">
        <v>1.3099292638197537</v>
      </c>
      <c r="L41" s="44">
        <v>1.1729599879888897</v>
      </c>
      <c r="M41" s="44">
        <v>1.1151976413480671</v>
      </c>
      <c r="N41" s="44">
        <v>1.1225412753936799</v>
      </c>
      <c r="O41" s="44">
        <v>1.7076502732240437</v>
      </c>
      <c r="P41" s="44">
        <v>0.77243936350996456</v>
      </c>
      <c r="Q41" s="44">
        <v>1.4176353841791891</v>
      </c>
      <c r="R41" s="44">
        <v>1.0158730158730158</v>
      </c>
      <c r="S41" s="44">
        <v>1.7099863201094392</v>
      </c>
      <c r="T41" s="44">
        <v>0.58031569173630448</v>
      </c>
      <c r="U41" s="44">
        <v>1.0275380189066996</v>
      </c>
      <c r="V41" s="44">
        <v>1.5135462388375966</v>
      </c>
      <c r="W41" s="44">
        <v>1.3413816230717637</v>
      </c>
      <c r="X41" s="44">
        <v>1.6</v>
      </c>
      <c r="Y41" s="44">
        <v>2.7314941272876267</v>
      </c>
      <c r="Z41" s="44">
        <v>1.6972165648336728</v>
      </c>
      <c r="AA41" s="44">
        <v>1.7364125716270187</v>
      </c>
      <c r="AB41" s="44">
        <v>1.0480879961266021</v>
      </c>
      <c r="AC41" s="44">
        <v>1.5885623510722797</v>
      </c>
      <c r="AD41" s="44">
        <v>0.65496463190987686</v>
      </c>
      <c r="AE41" s="44">
        <v>1.4450867052023122</v>
      </c>
      <c r="AF41" s="44">
        <v>0.75677311941879832</v>
      </c>
      <c r="AG41" s="44">
        <v>1.5033072760072159</v>
      </c>
      <c r="AH41" s="44">
        <v>1.2065637065637067</v>
      </c>
      <c r="AI41" s="44">
        <v>1.4176353841791891</v>
      </c>
      <c r="AJ41" s="44">
        <v>1.4176353841791891</v>
      </c>
      <c r="AK41" s="44">
        <v>0.88888888888888884</v>
      </c>
      <c r="AL41" s="44">
        <v>1.0296160405283232</v>
      </c>
      <c r="AM41" s="44">
        <v>1.160631383472609</v>
      </c>
      <c r="AN41" s="50">
        <v>1.0275380189066996</v>
      </c>
      <c r="AO41" s="83">
        <f t="shared" si="1"/>
        <v>853.89001272022483</v>
      </c>
    </row>
    <row r="42" spans="1:41" ht="15.5" x14ac:dyDescent="0.35">
      <c r="A42" s="98"/>
      <c r="B42" s="7" t="s">
        <v>65</v>
      </c>
      <c r="C42" s="54">
        <v>0.94912680334092636</v>
      </c>
      <c r="D42" s="46">
        <v>1.0364775418533776</v>
      </c>
      <c r="E42" s="46">
        <v>1.0480879961266021</v>
      </c>
      <c r="F42" s="46">
        <v>1.2725884448969202</v>
      </c>
      <c r="G42" s="46">
        <v>1.5135462388375966</v>
      </c>
      <c r="H42" s="46">
        <v>1.4088475626937165</v>
      </c>
      <c r="I42" s="46">
        <v>0.99108027750247785</v>
      </c>
      <c r="J42" s="46">
        <v>0.842034355001684</v>
      </c>
      <c r="K42" s="46">
        <v>1.1925251189913491</v>
      </c>
      <c r="L42" s="46">
        <v>0.69998600027999436</v>
      </c>
      <c r="M42" s="46">
        <v>1.5342129487572873</v>
      </c>
      <c r="N42" s="46">
        <v>0.99108027750247785</v>
      </c>
      <c r="O42" s="46">
        <v>1.1300158238375844</v>
      </c>
      <c r="P42" s="46">
        <v>1.2584948401711553</v>
      </c>
      <c r="Q42" s="46">
        <v>0.62570391690651972</v>
      </c>
      <c r="R42" s="46">
        <v>1.2042389210019266</v>
      </c>
      <c r="S42" s="46">
        <v>1.0007187562394815</v>
      </c>
      <c r="T42" s="46">
        <v>1.0979358805445762</v>
      </c>
      <c r="U42" s="46">
        <v>1.0889469747724525</v>
      </c>
      <c r="V42" s="46">
        <v>0.75677311941879832</v>
      </c>
      <c r="W42" s="46">
        <v>0.67069081153588184</v>
      </c>
      <c r="X42" s="46">
        <v>0.8</v>
      </c>
      <c r="Y42" s="46">
        <v>1.3657470636438134</v>
      </c>
      <c r="Z42" s="46">
        <v>0.70881769208959455</v>
      </c>
      <c r="AA42" s="46">
        <v>0.86820628581350934</v>
      </c>
      <c r="AB42" s="46">
        <v>0.82358754735628403</v>
      </c>
      <c r="AC42" s="46">
        <v>1.5885623510722797</v>
      </c>
      <c r="AD42" s="46">
        <v>2.1132713440405748</v>
      </c>
      <c r="AE42" s="46">
        <v>1.4450867052023122</v>
      </c>
      <c r="AF42" s="46">
        <v>1.1151976413480671</v>
      </c>
      <c r="AG42" s="46">
        <v>0.75165363800360796</v>
      </c>
      <c r="AH42" s="46">
        <v>1.0301944215878642</v>
      </c>
      <c r="AI42" s="46">
        <v>1.4176353841791891</v>
      </c>
      <c r="AJ42" s="46">
        <v>0.70881769208959455</v>
      </c>
      <c r="AK42" s="46">
        <v>1.1428571428571428</v>
      </c>
      <c r="AL42" s="46">
        <v>1.0296160405283232</v>
      </c>
      <c r="AM42" s="46">
        <v>1.160631383472609</v>
      </c>
      <c r="AN42" s="55">
        <v>0.97389949357226335</v>
      </c>
      <c r="AO42" s="84">
        <f t="shared" si="1"/>
        <v>5.9795073422874587</v>
      </c>
    </row>
    <row r="43" spans="1:41" ht="15.5" x14ac:dyDescent="0.35">
      <c r="A43" s="97" t="s">
        <v>58</v>
      </c>
      <c r="B43" s="6" t="s">
        <v>64</v>
      </c>
      <c r="C43" s="51">
        <v>1.0566356720202874</v>
      </c>
      <c r="D43" s="44">
        <v>1.684068710003368</v>
      </c>
      <c r="E43" s="44">
        <v>1.0480879961266021</v>
      </c>
      <c r="F43" s="44">
        <v>1.6471750947125681</v>
      </c>
      <c r="G43" s="44">
        <v>1.5135462388375966</v>
      </c>
      <c r="H43" s="44">
        <v>1.7229496898690559</v>
      </c>
      <c r="I43" s="44">
        <v>2.0181634712411705</v>
      </c>
      <c r="J43" s="44">
        <v>0.842034355001684</v>
      </c>
      <c r="K43" s="44">
        <v>1.1925251189913491</v>
      </c>
      <c r="L43" s="44">
        <v>1.7500875043752186</v>
      </c>
      <c r="M43" s="44">
        <v>1.5342129487572873</v>
      </c>
      <c r="N43" s="44">
        <v>1.9821605550049557</v>
      </c>
      <c r="O43" s="44">
        <v>1.4934289127837517</v>
      </c>
      <c r="P43" s="44">
        <v>1.5317610031294491</v>
      </c>
      <c r="Q43" s="44">
        <v>1.2514078338130394</v>
      </c>
      <c r="R43" s="44">
        <v>0.85499316005471959</v>
      </c>
      <c r="S43" s="44">
        <v>1.9477989871445267</v>
      </c>
      <c r="T43" s="44">
        <v>0.91810503121557108</v>
      </c>
      <c r="U43" s="44">
        <v>1.4001680201624196</v>
      </c>
      <c r="V43" s="44">
        <v>0.75677311941879832</v>
      </c>
      <c r="W43" s="44">
        <v>1.9646365422396859</v>
      </c>
      <c r="X43" s="44">
        <v>1.0666666666666667</v>
      </c>
      <c r="Y43" s="44">
        <v>0.78876794447073661</v>
      </c>
      <c r="Z43" s="44">
        <v>0.70881769208959455</v>
      </c>
      <c r="AA43" s="44">
        <v>1.1789672247111531</v>
      </c>
      <c r="AB43" s="44">
        <v>1.6471750947125681</v>
      </c>
      <c r="AC43" s="44">
        <v>1.5885623510722797</v>
      </c>
      <c r="AD43" s="44">
        <v>1.3099292638197537</v>
      </c>
      <c r="AE43" s="44">
        <v>0.7225433526011561</v>
      </c>
      <c r="AF43" s="44">
        <v>0.75677311941879832</v>
      </c>
      <c r="AG43" s="44">
        <v>0.75165363800360796</v>
      </c>
      <c r="AH43" s="44">
        <v>1.0301944215878642</v>
      </c>
      <c r="AI43" s="44">
        <v>1.5448787270199291</v>
      </c>
      <c r="AJ43" s="44">
        <v>1.4176353841791891</v>
      </c>
      <c r="AK43" s="44">
        <v>2.2857142857142856</v>
      </c>
      <c r="AL43" s="44">
        <v>1.7099863201094392</v>
      </c>
      <c r="AM43" s="44">
        <v>1.160631383472609</v>
      </c>
      <c r="AN43" s="50">
        <v>1.0275380189066996</v>
      </c>
      <c r="AO43" s="83">
        <f t="shared" si="1"/>
        <v>8201.0389505793737</v>
      </c>
    </row>
    <row r="44" spans="1:41" ht="15.5" x14ac:dyDescent="0.35">
      <c r="A44" s="98"/>
      <c r="B44" s="7" t="s">
        <v>65</v>
      </c>
      <c r="C44" s="54">
        <v>0.94912680334092625</v>
      </c>
      <c r="D44" s="46">
        <v>1.684068710003368</v>
      </c>
      <c r="E44" s="46">
        <v>0.82358754735628403</v>
      </c>
      <c r="F44" s="46">
        <v>0.82358754735628403</v>
      </c>
      <c r="G44" s="46">
        <v>1.5135462388375966</v>
      </c>
      <c r="H44" s="46">
        <v>0.70442378134685835</v>
      </c>
      <c r="I44" s="46">
        <v>1.0090817356205852</v>
      </c>
      <c r="J44" s="46">
        <v>0.842034355001684</v>
      </c>
      <c r="K44" s="46">
        <v>1.1925251189913491</v>
      </c>
      <c r="L44" s="46">
        <v>1.2250367523276064</v>
      </c>
      <c r="M44" s="46">
        <v>1.5342129487572873</v>
      </c>
      <c r="N44" s="46">
        <v>0.99108027750247785</v>
      </c>
      <c r="O44" s="46">
        <v>0.74671445639187584</v>
      </c>
      <c r="P44" s="46">
        <v>0.62924742008557766</v>
      </c>
      <c r="Q44" s="46">
        <v>1.2514078338130394</v>
      </c>
      <c r="R44" s="46">
        <v>1.2042389210019269</v>
      </c>
      <c r="S44" s="46">
        <v>0.97389949357226335</v>
      </c>
      <c r="T44" s="46">
        <v>1.0080204558800736</v>
      </c>
      <c r="U44" s="46">
        <v>0.77772592938248553</v>
      </c>
      <c r="V44" s="46">
        <v>1.1151976413480671</v>
      </c>
      <c r="W44" s="46">
        <v>0.67069081153588195</v>
      </c>
      <c r="X44" s="46">
        <v>1.0666666666666667</v>
      </c>
      <c r="Y44" s="46">
        <v>0.78876794447073661</v>
      </c>
      <c r="Z44" s="46">
        <v>1.2030171284616338</v>
      </c>
      <c r="AA44" s="46">
        <v>2.3579344494223062</v>
      </c>
      <c r="AB44" s="46">
        <v>1.6471750947125681</v>
      </c>
      <c r="AC44" s="46">
        <v>1.5885623510722797</v>
      </c>
      <c r="AD44" s="46">
        <v>1.3099292638197537</v>
      </c>
      <c r="AE44" s="46">
        <v>1.1729599879888897</v>
      </c>
      <c r="AF44" s="46">
        <v>0.75677311941879832</v>
      </c>
      <c r="AG44" s="46">
        <v>1.4934289127837517</v>
      </c>
      <c r="AH44" s="46">
        <v>1.2065637065637067</v>
      </c>
      <c r="AI44" s="46">
        <v>1.5448787270199291</v>
      </c>
      <c r="AJ44" s="46">
        <v>1.4176353841791891</v>
      </c>
      <c r="AK44" s="46">
        <v>2.2857142857142856</v>
      </c>
      <c r="AL44" s="46">
        <v>1.7099863201094392</v>
      </c>
      <c r="AM44" s="46">
        <v>1.160631383472609</v>
      </c>
      <c r="AN44" s="55">
        <v>1.0007187562394815</v>
      </c>
      <c r="AO44" s="83">
        <f t="shared" si="1"/>
        <v>114.7649675073034</v>
      </c>
    </row>
    <row r="45" spans="1:41" ht="15.5" x14ac:dyDescent="0.35">
      <c r="A45" s="97" t="s">
        <v>59</v>
      </c>
      <c r="B45" s="6" t="s">
        <v>64</v>
      </c>
      <c r="C45" s="51">
        <v>0.94912680334092625</v>
      </c>
      <c r="D45" s="44">
        <v>0.842034355001684</v>
      </c>
      <c r="E45" s="44">
        <v>1.6471750947125681</v>
      </c>
      <c r="F45" s="44">
        <v>1.0480879961266021</v>
      </c>
      <c r="G45" s="44">
        <v>0.75677311941879832</v>
      </c>
      <c r="H45" s="44">
        <v>0.70442378134685835</v>
      </c>
      <c r="I45" s="44">
        <v>1.0090817356205852</v>
      </c>
      <c r="J45" s="44">
        <v>0.842034355001684</v>
      </c>
      <c r="K45" s="44">
        <v>1.671681711802073</v>
      </c>
      <c r="L45" s="44">
        <v>0.69998600027999436</v>
      </c>
      <c r="M45" s="44">
        <v>0.76710647437864365</v>
      </c>
      <c r="N45" s="44">
        <v>1.0000810065615315</v>
      </c>
      <c r="O45" s="44">
        <v>1.4934289127837517</v>
      </c>
      <c r="P45" s="44">
        <v>1.2584948401711553</v>
      </c>
      <c r="Q45" s="44">
        <v>1.5572521575572917</v>
      </c>
      <c r="R45" s="44">
        <v>0.85499316005471959</v>
      </c>
      <c r="S45" s="44">
        <v>0.97389949357226335</v>
      </c>
      <c r="T45" s="44">
        <v>0.91810503121557108</v>
      </c>
      <c r="U45" s="44">
        <v>1.0889469747724525</v>
      </c>
      <c r="V45" s="44">
        <v>1.5135462388375966</v>
      </c>
      <c r="W45" s="44">
        <v>1.9646365422396859</v>
      </c>
      <c r="X45" s="44">
        <v>1.3333333333333333</v>
      </c>
      <c r="Y45" s="44">
        <v>0.78876794447073673</v>
      </c>
      <c r="Z45" s="44">
        <v>1.6972165648336728</v>
      </c>
      <c r="AA45" s="44">
        <v>0.86820628581350934</v>
      </c>
      <c r="AB45" s="44">
        <v>0.82358754735628403</v>
      </c>
      <c r="AC45" s="44">
        <v>1.3495276653171389</v>
      </c>
      <c r="AD45" s="44">
        <v>4.2265426880811496</v>
      </c>
      <c r="AE45" s="44">
        <v>0.7225433526011561</v>
      </c>
      <c r="AF45" s="44">
        <v>1.5135462388375966</v>
      </c>
      <c r="AG45" s="44">
        <v>0.75165363800360796</v>
      </c>
      <c r="AH45" s="44">
        <v>0.85382513661202186</v>
      </c>
      <c r="AI45" s="44">
        <v>0.77243936350996456</v>
      </c>
      <c r="AJ45" s="44">
        <v>0.70881769208959455</v>
      </c>
      <c r="AK45" s="44">
        <v>0.88888888888888884</v>
      </c>
      <c r="AL45" s="44">
        <v>1.0296160405283232</v>
      </c>
      <c r="AM45" s="44">
        <v>1.160631383472609</v>
      </c>
      <c r="AN45" s="50">
        <v>0.97389949357226335</v>
      </c>
      <c r="AO45" s="84">
        <f t="shared" si="1"/>
        <v>11.763360405814341</v>
      </c>
    </row>
    <row r="46" spans="1:41" ht="15.5" x14ac:dyDescent="0.35">
      <c r="A46" s="98"/>
      <c r="B46" s="7" t="s">
        <v>65</v>
      </c>
      <c r="C46" s="54">
        <v>1.0028812376806069</v>
      </c>
      <c r="D46" s="46">
        <v>1.0364775418533776</v>
      </c>
      <c r="E46" s="46">
        <v>1.6471750947125681</v>
      </c>
      <c r="F46" s="46">
        <v>1.0480879961266021</v>
      </c>
      <c r="G46" s="46">
        <v>1.1151976413480671</v>
      </c>
      <c r="H46" s="46">
        <v>1.7229496898690559</v>
      </c>
      <c r="I46" s="46">
        <v>1.0090817356205852</v>
      </c>
      <c r="J46" s="46">
        <v>0.842034355001684</v>
      </c>
      <c r="K46" s="46">
        <v>0.71336852618062496</v>
      </c>
      <c r="L46" s="46">
        <v>1.3999720005599887</v>
      </c>
      <c r="M46" s="46">
        <v>1.1015314106528484</v>
      </c>
      <c r="N46" s="46">
        <v>1.0000810065615315</v>
      </c>
      <c r="O46" s="46">
        <v>0.74671445639187584</v>
      </c>
      <c r="P46" s="46">
        <v>1.2584948401711553</v>
      </c>
      <c r="Q46" s="46">
        <v>0.62570391690651983</v>
      </c>
      <c r="R46" s="46">
        <v>1.0296160405283232</v>
      </c>
      <c r="S46" s="46">
        <v>1.0275380189066996</v>
      </c>
      <c r="T46" s="46">
        <v>1.097935880544576</v>
      </c>
      <c r="U46" s="46">
        <v>1.4001680201624196</v>
      </c>
      <c r="V46" s="46">
        <v>1.5135462388375966</v>
      </c>
      <c r="W46" s="46">
        <v>0.67069081153588195</v>
      </c>
      <c r="X46" s="46">
        <v>1.0666666666666667</v>
      </c>
      <c r="Y46" s="46">
        <v>1.0772575040572749</v>
      </c>
      <c r="Z46" s="46">
        <v>0.70881769208959455</v>
      </c>
      <c r="AA46" s="46">
        <v>1.0235867552623312</v>
      </c>
      <c r="AB46" s="46">
        <v>1.2725884448969202</v>
      </c>
      <c r="AC46" s="46">
        <v>2.6990553306342777</v>
      </c>
      <c r="AD46" s="46">
        <v>4.2265426880811496</v>
      </c>
      <c r="AE46" s="46">
        <v>1.1729599879888897</v>
      </c>
      <c r="AF46" s="46">
        <v>1.5135462388375966</v>
      </c>
      <c r="AG46" s="46">
        <v>0.75165363800360796</v>
      </c>
      <c r="AH46" s="46">
        <v>1.0301944215878642</v>
      </c>
      <c r="AI46" s="46">
        <v>1.5448787270199291</v>
      </c>
      <c r="AJ46" s="46">
        <v>1.4176353841791891</v>
      </c>
      <c r="AK46" s="46">
        <v>1.0158730158730158</v>
      </c>
      <c r="AL46" s="46">
        <v>1.0296160405283232</v>
      </c>
      <c r="AM46" s="46">
        <v>1.160631383472609</v>
      </c>
      <c r="AN46" s="55">
        <v>1.0007187562394815</v>
      </c>
      <c r="AO46" s="83">
        <f t="shared" si="1"/>
        <v>138.51744312727658</v>
      </c>
    </row>
    <row r="47" spans="1:41" ht="15.5" x14ac:dyDescent="0.35">
      <c r="A47" s="97" t="s">
        <v>60</v>
      </c>
      <c r="B47" s="6" t="s">
        <v>64</v>
      </c>
      <c r="C47" s="51">
        <v>1.0028812376806069</v>
      </c>
      <c r="D47" s="44">
        <v>1.2309207287050714</v>
      </c>
      <c r="E47" s="44">
        <v>0.82358754735628403</v>
      </c>
      <c r="F47" s="44">
        <v>2.5451768897938405</v>
      </c>
      <c r="G47" s="44">
        <v>1.1151976413480671</v>
      </c>
      <c r="H47" s="44">
        <v>0.70442378134685835</v>
      </c>
      <c r="I47" s="44">
        <v>0.99108027750247785</v>
      </c>
      <c r="J47" s="44">
        <v>1.0364775418533776</v>
      </c>
      <c r="K47" s="44">
        <v>1.4267370523612499</v>
      </c>
      <c r="L47" s="44">
        <v>1.3999720005599887</v>
      </c>
      <c r="M47" s="44">
        <v>1.4359563469270533</v>
      </c>
      <c r="N47" s="44">
        <v>2.0181634712411705</v>
      </c>
      <c r="O47" s="44">
        <v>1.4934289127837517</v>
      </c>
      <c r="P47" s="44">
        <v>0.62924742008557766</v>
      </c>
      <c r="Q47" s="44">
        <v>1.2514078338130394</v>
      </c>
      <c r="R47" s="44">
        <v>1.2042389210019269</v>
      </c>
      <c r="S47" s="44">
        <v>1.0007187562394815</v>
      </c>
      <c r="T47" s="44">
        <v>0.91810503121557108</v>
      </c>
      <c r="U47" s="44">
        <v>1.0889469747724525</v>
      </c>
      <c r="V47" s="44">
        <v>1.5135462388375966</v>
      </c>
      <c r="W47" s="44">
        <v>1.3413816230717637</v>
      </c>
      <c r="X47" s="44">
        <v>1.6</v>
      </c>
      <c r="Y47" s="44">
        <v>1.0772575040572749</v>
      </c>
      <c r="Z47" s="44">
        <v>0.70881769208959455</v>
      </c>
      <c r="AA47" s="44">
        <v>0.86820628581350934</v>
      </c>
      <c r="AB47" s="44">
        <v>1.6471750947125681</v>
      </c>
      <c r="AC47" s="44">
        <v>0.79428117553613986</v>
      </c>
      <c r="AD47" s="44">
        <v>0.65496463190987686</v>
      </c>
      <c r="AE47" s="44">
        <v>1.1729599879888897</v>
      </c>
      <c r="AF47" s="44">
        <v>1.5135462388375966</v>
      </c>
      <c r="AG47" s="44">
        <v>0.75165363800360796</v>
      </c>
      <c r="AH47" s="44">
        <v>1.0301944215878642</v>
      </c>
      <c r="AI47" s="44">
        <v>0.77243936350996456</v>
      </c>
      <c r="AJ47" s="44">
        <v>0.70881769208959455</v>
      </c>
      <c r="AK47" s="44">
        <v>1.1428571428571428</v>
      </c>
      <c r="AL47" s="44">
        <v>2.4084778420038533</v>
      </c>
      <c r="AM47" s="44">
        <v>1.160631383472609</v>
      </c>
      <c r="AN47" s="50">
        <v>1.0275380189066996</v>
      </c>
      <c r="AO47" s="84">
        <f t="shared" si="1"/>
        <v>78.085424387351935</v>
      </c>
    </row>
    <row r="48" spans="1:41" ht="15.5" x14ac:dyDescent="0.35">
      <c r="A48" s="98"/>
      <c r="B48" s="7" t="s">
        <v>65</v>
      </c>
      <c r="C48" s="54">
        <v>0.94912680334092625</v>
      </c>
      <c r="D48" s="46">
        <v>0.842034355001684</v>
      </c>
      <c r="E48" s="46">
        <v>1.0480879961266021</v>
      </c>
      <c r="F48" s="46">
        <v>1.2725884448969202</v>
      </c>
      <c r="G48" s="46">
        <v>1.1151976413480671</v>
      </c>
      <c r="H48" s="46">
        <v>1.213686735607957</v>
      </c>
      <c r="I48" s="46">
        <v>1.0000810065615315</v>
      </c>
      <c r="J48" s="46">
        <v>0.842034355001684</v>
      </c>
      <c r="K48" s="46">
        <v>1.4267370523612499</v>
      </c>
      <c r="L48" s="46">
        <v>1.3999720005599887</v>
      </c>
      <c r="M48" s="46">
        <v>0.76710647437864365</v>
      </c>
      <c r="N48" s="46">
        <v>2.0181634712411705</v>
      </c>
      <c r="O48" s="46">
        <v>0.74671445639187584</v>
      </c>
      <c r="P48" s="46">
        <v>1.2584948401711553</v>
      </c>
      <c r="Q48" s="46">
        <v>1.2514078338130394</v>
      </c>
      <c r="R48" s="46">
        <v>0.85499316005471959</v>
      </c>
      <c r="S48" s="46">
        <v>1.0007187562394815</v>
      </c>
      <c r="T48" s="46">
        <v>1.097935880544576</v>
      </c>
      <c r="U48" s="46">
        <v>1.0889469747724525</v>
      </c>
      <c r="V48" s="46">
        <v>1.5135462388375966</v>
      </c>
      <c r="W48" s="46">
        <v>1.3413816230717637</v>
      </c>
      <c r="X48" s="46">
        <v>1.6</v>
      </c>
      <c r="Y48" s="46">
        <v>0.78876794447073673</v>
      </c>
      <c r="Z48" s="46">
        <v>1.2030171284616338</v>
      </c>
      <c r="AA48" s="46">
        <v>1.0235867552623312</v>
      </c>
      <c r="AB48" s="46">
        <v>1.6471750947125681</v>
      </c>
      <c r="AC48" s="46">
        <v>1.5885623510722797</v>
      </c>
      <c r="AD48" s="46">
        <v>0.65496463190987686</v>
      </c>
      <c r="AE48" s="46">
        <v>0.7225433526011561</v>
      </c>
      <c r="AF48" s="46">
        <v>0.75677311941879832</v>
      </c>
      <c r="AG48" s="46">
        <v>1.1225412753936799</v>
      </c>
      <c r="AH48" s="46">
        <v>0.85382513661202186</v>
      </c>
      <c r="AI48" s="46">
        <v>1.0950373738445769</v>
      </c>
      <c r="AJ48" s="46">
        <v>1.2030171284616338</v>
      </c>
      <c r="AK48" s="46">
        <v>2.2857142857142856</v>
      </c>
      <c r="AL48" s="46">
        <v>1.2042389210019266</v>
      </c>
      <c r="AM48" s="46">
        <v>1.160631383472609</v>
      </c>
      <c r="AN48" s="55">
        <v>2.0550760378133992</v>
      </c>
      <c r="AO48" s="83">
        <f t="shared" si="1"/>
        <v>110.77348039191853</v>
      </c>
    </row>
    <row r="49" spans="1:44" ht="15.5" x14ac:dyDescent="0.35">
      <c r="A49" s="97" t="s">
        <v>61</v>
      </c>
      <c r="B49" s="6" t="s">
        <v>64</v>
      </c>
      <c r="C49" s="51">
        <v>0.94912680334092625</v>
      </c>
      <c r="D49" s="44">
        <v>2.4618414574101428</v>
      </c>
      <c r="E49" s="44">
        <v>1.0480879961266021</v>
      </c>
      <c r="F49" s="44">
        <v>0.82358754735628403</v>
      </c>
      <c r="G49" s="44">
        <v>1.5135462388375966</v>
      </c>
      <c r="H49" s="44">
        <v>1.4088475626937165</v>
      </c>
      <c r="I49" s="44">
        <v>1.0000810065615315</v>
      </c>
      <c r="J49" s="44">
        <v>0.842034355001684</v>
      </c>
      <c r="K49" s="44">
        <v>1.1925251189913491</v>
      </c>
      <c r="L49" s="44">
        <v>0.69998600027999436</v>
      </c>
      <c r="M49" s="44">
        <v>1.1015314106528484</v>
      </c>
      <c r="N49" s="44">
        <v>0.99108027750247785</v>
      </c>
      <c r="O49" s="44">
        <v>1.5133171912832928</v>
      </c>
      <c r="P49" s="44">
        <v>1.2584948401711553</v>
      </c>
      <c r="Q49" s="44">
        <v>1.2514078338130394</v>
      </c>
      <c r="R49" s="44">
        <v>1.0296160405283232</v>
      </c>
      <c r="S49" s="44">
        <v>1.0275380189066996</v>
      </c>
      <c r="T49" s="44">
        <v>1.0080204558800736</v>
      </c>
      <c r="U49" s="44">
        <v>0.77772592938248553</v>
      </c>
      <c r="V49" s="45">
        <v>1.5135462388375966</v>
      </c>
      <c r="W49" s="45">
        <v>0.67069081153588184</v>
      </c>
      <c r="X49" s="45">
        <v>0.8</v>
      </c>
      <c r="Y49" s="45">
        <v>1.5775358889414732</v>
      </c>
      <c r="Z49" s="45">
        <v>0.70881769208959455</v>
      </c>
      <c r="AA49" s="45">
        <v>1.1789672247111531</v>
      </c>
      <c r="AB49" s="45">
        <v>0.82358754735628403</v>
      </c>
      <c r="AC49" s="45">
        <v>1.5885623510722797</v>
      </c>
      <c r="AD49" s="45">
        <v>2.1132713440405748</v>
      </c>
      <c r="AE49" s="45">
        <v>1.1729599879888897</v>
      </c>
      <c r="AF49" s="45">
        <v>1.4736221632773356</v>
      </c>
      <c r="AG49" s="45">
        <v>1.5033072760072159</v>
      </c>
      <c r="AH49" s="45">
        <v>0.85382513661202186</v>
      </c>
      <c r="AI49" s="45">
        <v>1.5448787270199291</v>
      </c>
      <c r="AJ49" s="45">
        <v>1.4176353841791891</v>
      </c>
      <c r="AK49" s="45">
        <v>1.1428571428571428</v>
      </c>
      <c r="AL49" s="45">
        <v>0.85499316005471959</v>
      </c>
      <c r="AM49" s="45">
        <v>3.6127167630057806</v>
      </c>
      <c r="AN49" s="52">
        <v>1.9477989871445267</v>
      </c>
      <c r="AO49" s="83">
        <f t="shared" si="1"/>
        <v>645.20691484401516</v>
      </c>
    </row>
    <row r="50" spans="1:44" ht="15.5" x14ac:dyDescent="0.35">
      <c r="A50" s="98"/>
      <c r="B50" s="7" t="s">
        <v>65</v>
      </c>
      <c r="C50" s="54">
        <v>1.0566356720202874</v>
      </c>
      <c r="D50" s="46">
        <v>1.2309207287050714</v>
      </c>
      <c r="E50" s="46">
        <v>1.0480879961266021</v>
      </c>
      <c r="F50" s="46">
        <v>1.6471750947125681</v>
      </c>
      <c r="G50" s="46">
        <v>1.5135462388375966</v>
      </c>
      <c r="H50" s="46">
        <v>0.70442378134685824</v>
      </c>
      <c r="I50" s="46">
        <v>0.99108027750247785</v>
      </c>
      <c r="J50" s="46">
        <v>1.0364775418533776</v>
      </c>
      <c r="K50" s="46">
        <v>0.71336852618062496</v>
      </c>
      <c r="L50" s="46">
        <v>1.7500875043752186</v>
      </c>
      <c r="M50" s="46">
        <v>0.76710647437864365</v>
      </c>
      <c r="N50" s="46">
        <v>1.9821605550049557</v>
      </c>
      <c r="O50" s="46">
        <v>1.5133171912832928</v>
      </c>
      <c r="P50" s="46">
        <v>1.2584948401711553</v>
      </c>
      <c r="Q50" s="46">
        <v>1.2514078338130394</v>
      </c>
      <c r="R50" s="46">
        <v>0.85499316005471959</v>
      </c>
      <c r="S50" s="46">
        <v>2.0550760378133992</v>
      </c>
      <c r="T50" s="46">
        <v>1.097935880544576</v>
      </c>
      <c r="U50" s="46">
        <v>1.4001680201624196</v>
      </c>
      <c r="V50" s="46">
        <v>1.5135462388375966</v>
      </c>
      <c r="W50" s="46">
        <v>0.67069081153588184</v>
      </c>
      <c r="X50" s="46">
        <v>1.0666666666666667</v>
      </c>
      <c r="Y50" s="46">
        <v>0.78876794447073661</v>
      </c>
      <c r="Z50" s="46">
        <v>1.2030171284616338</v>
      </c>
      <c r="AA50" s="46">
        <v>0.86820628581350934</v>
      </c>
      <c r="AB50" s="46">
        <v>1.6471750947125681</v>
      </c>
      <c r="AC50" s="46">
        <v>1.5885623510722797</v>
      </c>
      <c r="AD50" s="46">
        <v>0.65496463190987686</v>
      </c>
      <c r="AE50" s="46">
        <v>0.7225433526011561</v>
      </c>
      <c r="AF50" s="46">
        <v>1.4736221632773356</v>
      </c>
      <c r="AG50" s="46">
        <v>0.75165363800360796</v>
      </c>
      <c r="AH50" s="46">
        <v>1.0301944215878642</v>
      </c>
      <c r="AI50" s="46">
        <v>1.5448787270199291</v>
      </c>
      <c r="AJ50" s="46">
        <v>0.70881769208959455</v>
      </c>
      <c r="AK50" s="46">
        <v>2.2857142857142856</v>
      </c>
      <c r="AL50" s="46">
        <v>0.85499316005471959</v>
      </c>
      <c r="AM50" s="46">
        <v>3.6127167630057806</v>
      </c>
      <c r="AN50" s="55">
        <v>0.97389949357226335</v>
      </c>
      <c r="AO50" s="83">
        <f t="shared" si="1"/>
        <v>285.22570616774544</v>
      </c>
    </row>
    <row r="51" spans="1:44" ht="15.5" x14ac:dyDescent="0.35">
      <c r="A51" s="97" t="s">
        <v>62</v>
      </c>
      <c r="B51" s="6" t="s">
        <v>64</v>
      </c>
      <c r="C51" s="51">
        <v>1.0566356720202874</v>
      </c>
      <c r="D51" s="44">
        <v>0.842034355001684</v>
      </c>
      <c r="E51" s="44">
        <v>1.0480879961266021</v>
      </c>
      <c r="F51" s="44">
        <v>1.0480879961266021</v>
      </c>
      <c r="G51" s="44">
        <v>1.1151976413480671</v>
      </c>
      <c r="H51" s="44">
        <v>0.70442378134685835</v>
      </c>
      <c r="I51" s="44">
        <v>1.0090817356205852</v>
      </c>
      <c r="J51" s="44">
        <v>1.0364775418533776</v>
      </c>
      <c r="K51" s="44">
        <v>0.71336852618062496</v>
      </c>
      <c r="L51" s="44">
        <v>1.3999720005599887</v>
      </c>
      <c r="M51" s="44">
        <v>0.76710647437864365</v>
      </c>
      <c r="N51" s="44">
        <v>2.0181634712411705</v>
      </c>
      <c r="O51" s="44">
        <v>1.4934289127837517</v>
      </c>
      <c r="P51" s="44">
        <v>1.2584948401711553</v>
      </c>
      <c r="Q51" s="44">
        <v>1.5572521575572917</v>
      </c>
      <c r="R51" s="44">
        <v>1.0296160405283232</v>
      </c>
      <c r="S51" s="44">
        <v>1.9477989871445267</v>
      </c>
      <c r="T51" s="44">
        <v>1.097935880544576</v>
      </c>
      <c r="U51" s="44">
        <v>0.77772592938248553</v>
      </c>
      <c r="V51" s="44">
        <v>0.75677311941879832</v>
      </c>
      <c r="W51" s="44">
        <v>1.3176636768877839</v>
      </c>
      <c r="X51" s="44">
        <v>1.3333333333333333</v>
      </c>
      <c r="Y51" s="44">
        <v>1.0772575040572749</v>
      </c>
      <c r="Z51" s="44">
        <v>0.70881769208959455</v>
      </c>
      <c r="AA51" s="44">
        <v>0.86820628581350934</v>
      </c>
      <c r="AB51" s="44">
        <v>1.0480879961266021</v>
      </c>
      <c r="AC51" s="44">
        <v>0.79428117553613986</v>
      </c>
      <c r="AD51" s="44">
        <v>1.3099292638197537</v>
      </c>
      <c r="AE51" s="44">
        <v>0.7225433526011561</v>
      </c>
      <c r="AF51" s="44">
        <v>0.75677311941879832</v>
      </c>
      <c r="AG51" s="44">
        <v>0.75165363800360796</v>
      </c>
      <c r="AH51" s="44">
        <v>1.7076502732240437</v>
      </c>
      <c r="AI51" s="44">
        <v>1.5448787270199291</v>
      </c>
      <c r="AJ51" s="44">
        <v>1.4176353841791891</v>
      </c>
      <c r="AK51" s="44">
        <v>0.88888888888888884</v>
      </c>
      <c r="AL51" s="44">
        <v>1.7099863201094392</v>
      </c>
      <c r="AM51" s="44">
        <v>1.160631383472609</v>
      </c>
      <c r="AN51" s="50">
        <v>1.0275380189066996</v>
      </c>
      <c r="AO51" s="84">
        <f t="shared" si="1"/>
        <v>16.665920831950796</v>
      </c>
      <c r="AP51" s="39" t="s">
        <v>84</v>
      </c>
      <c r="AQ51" s="95">
        <f>AVERAGE(AO3,AO5,AO7,AO9,AO11,AO13,AO15,AO17,AO19,AO21,AO23,AO25,AO27,AO29,AO31,AO33,AO35,AO37,AO39,AO41,AO43,AO45,AO47,AO49,AO51)</f>
        <v>32118.8884720553</v>
      </c>
      <c r="AR51" s="92"/>
    </row>
    <row r="52" spans="1:44" ht="15.5" x14ac:dyDescent="0.35">
      <c r="A52" s="99"/>
      <c r="B52" s="10" t="s">
        <v>65</v>
      </c>
      <c r="C52" s="54">
        <v>1.0566356720202874</v>
      </c>
      <c r="D52" s="46">
        <v>1.684068710003368</v>
      </c>
      <c r="E52" s="46">
        <v>1.0480879961266021</v>
      </c>
      <c r="F52" s="46">
        <v>0.82358754735628403</v>
      </c>
      <c r="G52" s="46">
        <v>1.1151976413480671</v>
      </c>
      <c r="H52" s="46">
        <v>1.213686735607957</v>
      </c>
      <c r="I52" s="46">
        <v>0.99108027750247785</v>
      </c>
      <c r="J52" s="46">
        <v>1.2309207287050714</v>
      </c>
      <c r="K52" s="46">
        <v>1.1925251189913491</v>
      </c>
      <c r="L52" s="46">
        <v>1.3999720005599887</v>
      </c>
      <c r="M52" s="46">
        <v>1.4359563469270533</v>
      </c>
      <c r="N52" s="46">
        <v>2.0181634712411705</v>
      </c>
      <c r="O52" s="46">
        <v>0.74671445639187584</v>
      </c>
      <c r="P52" s="46">
        <v>1.2584948401711553</v>
      </c>
      <c r="Q52" s="46">
        <v>0.62570391690651983</v>
      </c>
      <c r="R52" s="46">
        <v>0.85499316005471959</v>
      </c>
      <c r="S52" s="46">
        <v>1.9477989871445267</v>
      </c>
      <c r="T52" s="46">
        <v>1.0080204558800736</v>
      </c>
      <c r="U52" s="46">
        <v>1.0889469747724525</v>
      </c>
      <c r="V52" s="46">
        <v>1.1151976413480671</v>
      </c>
      <c r="W52" s="46">
        <v>0.67069081153588195</v>
      </c>
      <c r="X52" s="46">
        <v>1.0666666666666667</v>
      </c>
      <c r="Y52" s="46">
        <v>1.0772575040572749</v>
      </c>
      <c r="Z52" s="46">
        <v>1.2030171284616338</v>
      </c>
      <c r="AA52" s="46">
        <v>1.0235867552623312</v>
      </c>
      <c r="AB52" s="46">
        <v>1.0480879961266021</v>
      </c>
      <c r="AC52" s="46">
        <v>1.0719044204266395</v>
      </c>
      <c r="AD52" s="46">
        <v>1.3099292638197537</v>
      </c>
      <c r="AE52" s="46">
        <v>1.1729599879888897</v>
      </c>
      <c r="AF52" s="46">
        <v>1.5135462388375966</v>
      </c>
      <c r="AG52" s="46">
        <v>1.5033072760072159</v>
      </c>
      <c r="AH52" s="46">
        <v>1.7076502732240437</v>
      </c>
      <c r="AI52" s="46">
        <v>0.77243936350996456</v>
      </c>
      <c r="AJ52" s="46">
        <v>0.70881769208959455</v>
      </c>
      <c r="AK52" s="46">
        <v>1.0158730158730158</v>
      </c>
      <c r="AL52" s="46">
        <v>1.7099863201094392</v>
      </c>
      <c r="AM52" s="46">
        <v>1.160631383472609</v>
      </c>
      <c r="AN52" s="55">
        <v>1.0275380189066996</v>
      </c>
      <c r="AO52" s="83">
        <f t="shared" si="1"/>
        <v>106.19437712807192</v>
      </c>
      <c r="AP52" s="39" t="s">
        <v>85</v>
      </c>
      <c r="AQ52" s="95">
        <f>AVERAGE(AO4,AO6,AO8,AO10,AO12,AO14,AO16,AO18,AO20,AO22,AO24,AO26,AO28,AO30,AO32,AO34,AO36,AO38,AO40,AO42,AO44,AO46,AO48,AO50,AO52)</f>
        <v>40716.148443966573</v>
      </c>
      <c r="AR52" s="92"/>
    </row>
    <row r="53" spans="1:44" ht="15.5" x14ac:dyDescent="0.35">
      <c r="A53" s="81" t="s">
        <v>79</v>
      </c>
      <c r="B53" s="80"/>
      <c r="C53" s="79">
        <f>AVERAGE(C3:C52)</f>
        <v>1.246272343866033</v>
      </c>
      <c r="D53" s="76">
        <f t="shared" ref="D53:AN53" si="2">AVERAGE(D3:D52)</f>
        <v>1.2792360613323135</v>
      </c>
      <c r="E53" s="76">
        <f t="shared" si="2"/>
        <v>1.2336875912486474</v>
      </c>
      <c r="F53" s="76">
        <f t="shared" si="2"/>
        <v>1.260410968847463</v>
      </c>
      <c r="G53" s="76">
        <f t="shared" si="2"/>
        <v>1.205566473931363</v>
      </c>
      <c r="H53" s="76">
        <f t="shared" si="2"/>
        <v>1.2938139722525031</v>
      </c>
      <c r="I53" s="76">
        <f t="shared" si="2"/>
        <v>1.3059755533444561</v>
      </c>
      <c r="J53" s="76">
        <f t="shared" si="2"/>
        <v>1.3519700052716002</v>
      </c>
      <c r="K53" s="76">
        <f t="shared" si="2"/>
        <v>1.2012427527208076</v>
      </c>
      <c r="L53" s="76">
        <f t="shared" si="2"/>
        <v>1.2489127981047421</v>
      </c>
      <c r="M53" s="76">
        <f t="shared" si="2"/>
        <v>1.290554083229178</v>
      </c>
      <c r="N53" s="76">
        <f t="shared" si="2"/>
        <v>1.2449988588895848</v>
      </c>
      <c r="O53" s="76">
        <f t="shared" si="2"/>
        <v>1.1501309526382575</v>
      </c>
      <c r="P53" s="76">
        <f t="shared" si="2"/>
        <v>1.203956913001005</v>
      </c>
      <c r="Q53" s="76">
        <f t="shared" si="2"/>
        <v>1.4549185245774479</v>
      </c>
      <c r="R53" s="76">
        <f t="shared" si="2"/>
        <v>1.2750868947301102</v>
      </c>
      <c r="S53" s="76">
        <f t="shared" si="2"/>
        <v>1.4821432787745921</v>
      </c>
      <c r="T53" s="76">
        <f t="shared" si="2"/>
        <v>1.263563620567399</v>
      </c>
      <c r="U53" s="76">
        <f t="shared" si="2"/>
        <v>1.3000623621224809</v>
      </c>
      <c r="V53" s="76">
        <f t="shared" si="2"/>
        <v>1.1478818538206963</v>
      </c>
      <c r="W53" s="76">
        <f t="shared" si="2"/>
        <v>1.1455240941391636</v>
      </c>
      <c r="X53" s="76">
        <f t="shared" si="2"/>
        <v>1.157333333333334</v>
      </c>
      <c r="Y53" s="76">
        <f t="shared" si="2"/>
        <v>1.2092301663643226</v>
      </c>
      <c r="Z53" s="76">
        <f t="shared" si="2"/>
        <v>1.2132957068072105</v>
      </c>
      <c r="AA53" s="76">
        <f t="shared" si="2"/>
        <v>1.2975681748698884</v>
      </c>
      <c r="AB53" s="76">
        <f t="shared" si="2"/>
        <v>1.2667107674146418</v>
      </c>
      <c r="AC53" s="76">
        <f t="shared" si="2"/>
        <v>1.3547585588888211</v>
      </c>
      <c r="AD53" s="76">
        <f t="shared" si="2"/>
        <v>1.3791573091063227</v>
      </c>
      <c r="AE53" s="76">
        <f t="shared" si="2"/>
        <v>1.1913520006005556</v>
      </c>
      <c r="AF53" s="76">
        <f t="shared" si="2"/>
        <v>1.2187682766953447</v>
      </c>
      <c r="AG53" s="76">
        <f t="shared" si="2"/>
        <v>1.1407354243852605</v>
      </c>
      <c r="AH53" s="76">
        <f t="shared" si="2"/>
        <v>1.406437907462498</v>
      </c>
      <c r="AI53" s="76">
        <f t="shared" si="2"/>
        <v>1.2943297957347946</v>
      </c>
      <c r="AJ53" s="76">
        <f t="shared" si="2"/>
        <v>1.5067067723704897</v>
      </c>
      <c r="AK53" s="76">
        <f t="shared" si="2"/>
        <v>1.2952380952380949</v>
      </c>
      <c r="AL53" s="76">
        <f t="shared" si="2"/>
        <v>1.2445669220773394</v>
      </c>
      <c r="AM53" s="76">
        <f t="shared" si="2"/>
        <v>1.4297905228074139</v>
      </c>
      <c r="AN53" s="76">
        <f t="shared" si="2"/>
        <v>1.161370142491142</v>
      </c>
      <c r="AO53" s="86">
        <f t="shared" ref="AO53" si="3">AVERAGE(AO3:AO52)</f>
        <v>36417.518458010934</v>
      </c>
      <c r="AP53" s="91" t="s">
        <v>86</v>
      </c>
      <c r="AQ53" s="96">
        <f>AO53</f>
        <v>36417.518458010934</v>
      </c>
      <c r="AR53" s="89"/>
    </row>
    <row r="54" spans="1:44" ht="16.5" x14ac:dyDescent="0.35">
      <c r="A54" s="74" t="s">
        <v>83</v>
      </c>
      <c r="B54" s="71"/>
      <c r="C54" s="31"/>
      <c r="D54" s="11"/>
      <c r="E54" s="11"/>
      <c r="F54" s="11"/>
      <c r="G54" s="11"/>
      <c r="H54" s="11"/>
      <c r="I54" s="12"/>
      <c r="J54" s="12"/>
      <c r="K54" s="12"/>
      <c r="L54" s="12"/>
      <c r="M54" s="12"/>
      <c r="N54" s="12"/>
      <c r="O54" s="12"/>
      <c r="P54" s="12"/>
      <c r="Q54" s="12"/>
      <c r="R54" s="12"/>
      <c r="S54" s="12"/>
      <c r="T54" s="12"/>
      <c r="U54" s="12"/>
      <c r="V54" s="12"/>
      <c r="W54" s="12"/>
      <c r="X54" s="12"/>
      <c r="Y54" s="12"/>
      <c r="Z54" s="12"/>
      <c r="AA54" s="11"/>
      <c r="AB54" s="11"/>
      <c r="AC54" s="11"/>
      <c r="AD54" s="11"/>
      <c r="AE54" s="11"/>
      <c r="AF54" s="11"/>
      <c r="AG54" s="11"/>
      <c r="AH54" s="11"/>
      <c r="AI54" s="11"/>
      <c r="AJ54" s="11"/>
      <c r="AK54" s="11"/>
      <c r="AL54" s="11"/>
      <c r="AM54" s="12"/>
      <c r="AN54" s="11"/>
      <c r="AO54" s="94">
        <f>MAX(AO3:AO52)</f>
        <v>955026.13139889145</v>
      </c>
      <c r="AP54" s="93" t="s">
        <v>67</v>
      </c>
      <c r="AQ54" s="95">
        <f t="shared" ref="AQ54:AQ55" si="4">AO54</f>
        <v>955026.13139889145</v>
      </c>
    </row>
    <row r="55" spans="1:44" x14ac:dyDescent="0.35">
      <c r="A55" s="74" t="s">
        <v>81</v>
      </c>
      <c r="B55" s="12"/>
      <c r="C55" s="31"/>
      <c r="D55" s="11"/>
      <c r="E55" s="11"/>
      <c r="F55" s="11"/>
      <c r="G55" s="11"/>
      <c r="H55" s="11"/>
      <c r="I55" s="12"/>
      <c r="J55" s="12"/>
      <c r="K55" s="12"/>
      <c r="L55" s="12"/>
      <c r="M55" s="12"/>
      <c r="N55" s="12"/>
      <c r="O55" s="12"/>
      <c r="P55" s="12"/>
      <c r="Q55" s="12"/>
      <c r="R55" s="12"/>
      <c r="S55" s="12"/>
      <c r="T55" s="12"/>
      <c r="U55" s="12"/>
      <c r="V55" s="12"/>
      <c r="W55" s="12"/>
      <c r="X55" s="12"/>
      <c r="Y55" s="12"/>
      <c r="Z55" s="12"/>
      <c r="AA55" s="11"/>
      <c r="AB55" s="11"/>
      <c r="AC55" s="11"/>
      <c r="AD55" s="11"/>
      <c r="AE55" s="11"/>
      <c r="AF55" s="11"/>
      <c r="AG55" s="11"/>
      <c r="AH55" s="11"/>
      <c r="AI55" s="11"/>
      <c r="AJ55" s="11"/>
      <c r="AK55" s="11"/>
      <c r="AL55" s="11"/>
      <c r="AM55" s="12"/>
      <c r="AN55" s="11"/>
      <c r="AO55" s="94">
        <f>MIN(AO3:AO52)</f>
        <v>5.9795073422874587</v>
      </c>
      <c r="AP55" s="93" t="s">
        <v>68</v>
      </c>
      <c r="AQ55" s="95">
        <f t="shared" si="4"/>
        <v>5.9795073422874587</v>
      </c>
    </row>
    <row r="56" spans="1:44" x14ac:dyDescent="0.35">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75" t="s">
        <v>80</v>
      </c>
      <c r="AP56" s="75" t="s">
        <v>73</v>
      </c>
      <c r="AQ56" s="75" t="s">
        <v>75</v>
      </c>
    </row>
    <row r="57" spans="1:44" ht="15.5" x14ac:dyDescent="0.35">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84" t="s">
        <v>71</v>
      </c>
      <c r="AP57" s="39">
        <v>7</v>
      </c>
      <c r="AQ57" s="40">
        <f>AP57/50</f>
        <v>0.14000000000000001</v>
      </c>
    </row>
    <row r="58" spans="1:44" ht="15.5" x14ac:dyDescent="0.35">
      <c r="AO58" s="83" t="s">
        <v>72</v>
      </c>
      <c r="AP58" s="39">
        <v>43</v>
      </c>
      <c r="AQ58" s="40">
        <f>AP58/50</f>
        <v>0.86</v>
      </c>
    </row>
    <row r="59" spans="1:44" x14ac:dyDescent="0.35">
      <c r="D59" s="67"/>
      <c r="E59" s="67"/>
      <c r="AO59" s="66" t="s">
        <v>74</v>
      </c>
      <c r="AP59" s="39">
        <v>6</v>
      </c>
      <c r="AQ59" s="40">
        <v>0.12</v>
      </c>
    </row>
    <row r="60" spans="1:44" x14ac:dyDescent="0.35">
      <c r="A60" s="32"/>
      <c r="B60" s="32"/>
      <c r="C60" s="32"/>
      <c r="D60" s="67"/>
      <c r="E60" s="67"/>
      <c r="AO60" s="32"/>
    </row>
    <row r="61" spans="1:44" x14ac:dyDescent="0.35">
      <c r="C61" s="67"/>
      <c r="D61" s="67"/>
      <c r="E61" s="67"/>
    </row>
    <row r="62" spans="1:44" x14ac:dyDescent="0.35">
      <c r="C62" s="67"/>
      <c r="D62" s="37"/>
      <c r="E62" s="37"/>
    </row>
    <row r="63" spans="1:44" x14ac:dyDescent="0.35">
      <c r="C63" s="67"/>
      <c r="D63" s="37"/>
      <c r="E63" s="37"/>
    </row>
    <row r="64" spans="1:44" x14ac:dyDescent="0.35">
      <c r="C64" s="67"/>
      <c r="D64" s="37"/>
      <c r="E64" s="37"/>
    </row>
    <row r="65" spans="4:5" x14ac:dyDescent="0.35">
      <c r="D65" s="37"/>
      <c r="E65" s="37"/>
    </row>
    <row r="66" spans="4:5" x14ac:dyDescent="0.35">
      <c r="D66" s="37"/>
      <c r="E66" s="37"/>
    </row>
    <row r="67" spans="4:5" x14ac:dyDescent="0.35">
      <c r="D67" s="37"/>
      <c r="E67" s="37"/>
    </row>
    <row r="68" spans="4:5" x14ac:dyDescent="0.35">
      <c r="D68" s="37"/>
      <c r="E68" s="37"/>
    </row>
    <row r="69" spans="4:5" x14ac:dyDescent="0.35">
      <c r="D69" s="37"/>
      <c r="E69" s="37"/>
    </row>
    <row r="70" spans="4:5" x14ac:dyDescent="0.35">
      <c r="D70" s="37"/>
      <c r="E70" s="37"/>
    </row>
    <row r="71" spans="4:5" x14ac:dyDescent="0.35">
      <c r="D71" s="37"/>
      <c r="E71" s="37"/>
    </row>
    <row r="72" spans="4:5" x14ac:dyDescent="0.35">
      <c r="D72" s="37"/>
      <c r="E72" s="37"/>
    </row>
    <row r="73" spans="4:5" x14ac:dyDescent="0.35">
      <c r="D73" s="37"/>
      <c r="E73" s="37"/>
    </row>
    <row r="74" spans="4:5" x14ac:dyDescent="0.35">
      <c r="D74" s="37"/>
      <c r="E74" s="37"/>
    </row>
    <row r="75" spans="4:5" x14ac:dyDescent="0.35">
      <c r="D75" s="37"/>
      <c r="E75" s="37"/>
    </row>
    <row r="76" spans="4:5" x14ac:dyDescent="0.35">
      <c r="D76" s="37"/>
      <c r="E76" s="37"/>
    </row>
    <row r="77" spans="4:5" x14ac:dyDescent="0.35">
      <c r="D77" s="37"/>
      <c r="E77" s="37"/>
    </row>
    <row r="78" spans="4:5" x14ac:dyDescent="0.35">
      <c r="D78" s="37"/>
      <c r="E78" s="37"/>
    </row>
    <row r="79" spans="4:5" x14ac:dyDescent="0.35">
      <c r="D79" s="37"/>
      <c r="E79" s="37"/>
    </row>
    <row r="80" spans="4:5" x14ac:dyDescent="0.35">
      <c r="D80" s="37"/>
      <c r="E80" s="37"/>
    </row>
    <row r="81" spans="3:5" x14ac:dyDescent="0.35">
      <c r="D81" s="37"/>
      <c r="E81" s="37"/>
    </row>
    <row r="82" spans="3:5" x14ac:dyDescent="0.35">
      <c r="C82" s="32"/>
      <c r="D82" s="38"/>
      <c r="E82" s="38"/>
    </row>
    <row r="83" spans="3:5" x14ac:dyDescent="0.35">
      <c r="C83" s="32"/>
      <c r="D83" s="38"/>
      <c r="E83" s="38"/>
    </row>
    <row r="84" spans="3:5" x14ac:dyDescent="0.35">
      <c r="C84" s="32"/>
      <c r="D84" s="38"/>
      <c r="E84" s="38"/>
    </row>
    <row r="85" spans="3:5" x14ac:dyDescent="0.35">
      <c r="C85" s="32"/>
      <c r="D85" s="38"/>
      <c r="E85" s="38"/>
    </row>
    <row r="86" spans="3:5" x14ac:dyDescent="0.35">
      <c r="C86" s="32"/>
      <c r="D86" s="38"/>
      <c r="E86" s="38"/>
    </row>
    <row r="87" spans="3:5" x14ac:dyDescent="0.35">
      <c r="C87" s="32"/>
      <c r="D87" s="38"/>
      <c r="E87" s="38"/>
    </row>
    <row r="88" spans="3:5" x14ac:dyDescent="0.35">
      <c r="C88" s="32"/>
      <c r="D88" s="38"/>
      <c r="E88" s="38"/>
    </row>
    <row r="89" spans="3:5" x14ac:dyDescent="0.35">
      <c r="C89" s="32"/>
      <c r="D89" s="38"/>
      <c r="E89" s="38"/>
    </row>
    <row r="90" spans="3:5" x14ac:dyDescent="0.35">
      <c r="C90" s="32"/>
      <c r="D90" s="38"/>
      <c r="E90" s="38"/>
    </row>
    <row r="91" spans="3:5" x14ac:dyDescent="0.35">
      <c r="C91" s="32"/>
      <c r="D91" s="38"/>
      <c r="E91" s="38"/>
    </row>
    <row r="92" spans="3:5" x14ac:dyDescent="0.35">
      <c r="C92" s="32"/>
      <c r="D92" s="38"/>
      <c r="E92" s="38"/>
    </row>
    <row r="93" spans="3:5" x14ac:dyDescent="0.35">
      <c r="C93" s="32"/>
      <c r="D93" s="38"/>
      <c r="E93" s="38"/>
    </row>
    <row r="94" spans="3:5" x14ac:dyDescent="0.35">
      <c r="C94" s="32"/>
      <c r="D94" s="38"/>
      <c r="E94" s="38"/>
    </row>
    <row r="95" spans="3:5" x14ac:dyDescent="0.35">
      <c r="C95" s="32"/>
      <c r="D95" s="38"/>
      <c r="E95" s="38"/>
    </row>
    <row r="96" spans="3:5" x14ac:dyDescent="0.35">
      <c r="C96" s="32"/>
      <c r="D96" s="38"/>
      <c r="E96" s="38"/>
    </row>
    <row r="97" spans="3:5" x14ac:dyDescent="0.35">
      <c r="C97" s="32"/>
      <c r="D97" s="38"/>
      <c r="E97" s="38"/>
    </row>
    <row r="98" spans="3:5" x14ac:dyDescent="0.35">
      <c r="C98" s="32"/>
      <c r="D98" s="38"/>
      <c r="E98" s="38"/>
    </row>
    <row r="99" spans="3:5" x14ac:dyDescent="0.35">
      <c r="C99" s="32"/>
      <c r="D99" s="38"/>
      <c r="E99" s="38"/>
    </row>
  </sheetData>
  <mergeCells count="25">
    <mergeCell ref="A5:A6"/>
    <mergeCell ref="A7:A8"/>
    <mergeCell ref="A9:A10"/>
    <mergeCell ref="A11:A12"/>
    <mergeCell ref="A3:A4"/>
    <mergeCell ref="A13:A14"/>
    <mergeCell ref="A15:A16"/>
    <mergeCell ref="A17:A18"/>
    <mergeCell ref="A19:A20"/>
    <mergeCell ref="A21:A22"/>
    <mergeCell ref="A23:A24"/>
    <mergeCell ref="A25:A26"/>
    <mergeCell ref="A27:A28"/>
    <mergeCell ref="A29:A30"/>
    <mergeCell ref="A31:A32"/>
    <mergeCell ref="A33:A34"/>
    <mergeCell ref="A35:A36"/>
    <mergeCell ref="A37:A38"/>
    <mergeCell ref="A39:A40"/>
    <mergeCell ref="A41:A42"/>
    <mergeCell ref="A43:A44"/>
    <mergeCell ref="A45:A46"/>
    <mergeCell ref="A47:A48"/>
    <mergeCell ref="A49:A50"/>
    <mergeCell ref="A51:A52"/>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Supp Table S2a (TRIO)</vt:lpstr>
      <vt:lpstr>Supp Table S2b (DUO)</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ALONSO AGUILAR VELAZQUEZ</dc:creator>
  <cp:lastModifiedBy>HP</cp:lastModifiedBy>
  <dcterms:created xsi:type="dcterms:W3CDTF">2020-06-06T06:14:04Z</dcterms:created>
  <dcterms:modified xsi:type="dcterms:W3CDTF">2021-10-01T00:57:36Z</dcterms:modified>
</cp:coreProperties>
</file>