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7DE30EE1-AB8A-46E1-8AC6-A07F812722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uplem 1. Art.+citados ÁREAS" sheetId="2" r:id="rId1"/>
    <sheet name="Suplem. 2. Colab. int. ÁREAS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3" i="2" l="1"/>
  <c r="F272" i="2"/>
  <c r="F271" i="2"/>
  <c r="F270" i="2"/>
  <c r="F269" i="2"/>
  <c r="F268" i="2"/>
  <c r="F267" i="2"/>
  <c r="F266" i="2"/>
  <c r="F265" i="2"/>
  <c r="F264" i="2"/>
  <c r="F260" i="2"/>
  <c r="F259" i="2"/>
  <c r="F258" i="2"/>
  <c r="F257" i="2"/>
  <c r="F256" i="2"/>
  <c r="F255" i="2"/>
  <c r="F254" i="2"/>
  <c r="F253" i="2"/>
  <c r="F252" i="2"/>
  <c r="F251" i="2"/>
  <c r="F247" i="2"/>
  <c r="F246" i="2"/>
  <c r="F245" i="2"/>
  <c r="F244" i="2"/>
  <c r="F243" i="2"/>
  <c r="F242" i="2"/>
  <c r="F241" i="2"/>
  <c r="F240" i="2"/>
  <c r="F239" i="2"/>
  <c r="F238" i="2"/>
  <c r="F234" i="2"/>
  <c r="F233" i="2"/>
  <c r="F232" i="2"/>
  <c r="F231" i="2"/>
  <c r="F230" i="2"/>
  <c r="F229" i="2"/>
  <c r="F228" i="2"/>
  <c r="F227" i="2"/>
  <c r="F226" i="2"/>
  <c r="F225" i="2"/>
  <c r="F221" i="2"/>
  <c r="F220" i="2"/>
  <c r="F219" i="2"/>
  <c r="F218" i="2"/>
  <c r="F217" i="2"/>
  <c r="F216" i="2"/>
  <c r="F215" i="2"/>
  <c r="F214" i="2"/>
  <c r="F213" i="2"/>
  <c r="F212" i="2"/>
  <c r="F208" i="2"/>
  <c r="F207" i="2"/>
  <c r="F206" i="2"/>
  <c r="F205" i="2"/>
  <c r="F204" i="2"/>
  <c r="F203" i="2"/>
  <c r="F202" i="2"/>
  <c r="F201" i="2"/>
  <c r="F200" i="2"/>
  <c r="F199" i="2"/>
  <c r="F195" i="2"/>
  <c r="F194" i="2"/>
  <c r="F193" i="2"/>
  <c r="F192" i="2"/>
  <c r="F191" i="2"/>
  <c r="F190" i="2"/>
  <c r="F189" i="2"/>
  <c r="F188" i="2"/>
  <c r="F187" i="2"/>
  <c r="F186" i="2"/>
  <c r="F182" i="2"/>
  <c r="F181" i="2"/>
  <c r="F180" i="2"/>
  <c r="F179" i="2"/>
  <c r="F178" i="2"/>
  <c r="F177" i="2"/>
  <c r="F176" i="2"/>
  <c r="F175" i="2"/>
  <c r="F174" i="2"/>
  <c r="F173" i="2"/>
  <c r="F169" i="2"/>
  <c r="F168" i="2"/>
  <c r="F167" i="2"/>
  <c r="F166" i="2"/>
  <c r="F165" i="2"/>
  <c r="F164" i="2"/>
  <c r="F163" i="2"/>
  <c r="F162" i="2"/>
  <c r="F161" i="2"/>
  <c r="F160" i="2"/>
  <c r="F156" i="2"/>
  <c r="F155" i="2"/>
  <c r="F154" i="2"/>
  <c r="F153" i="2"/>
  <c r="F152" i="2"/>
  <c r="F151" i="2"/>
  <c r="F150" i="2"/>
  <c r="F149" i="2"/>
  <c r="F148" i="2"/>
  <c r="F147" i="2"/>
  <c r="F143" i="2"/>
  <c r="F142" i="2"/>
  <c r="F141" i="2"/>
  <c r="F140" i="2"/>
  <c r="F139" i="2"/>
  <c r="F138" i="2"/>
  <c r="F137" i="2"/>
  <c r="F136" i="2"/>
  <c r="F135" i="2"/>
  <c r="F134" i="2"/>
  <c r="F130" i="2"/>
  <c r="F129" i="2"/>
  <c r="F128" i="2"/>
  <c r="F127" i="2"/>
  <c r="F126" i="2"/>
  <c r="F125" i="2"/>
  <c r="F124" i="2"/>
  <c r="F123" i="2"/>
  <c r="F122" i="2"/>
  <c r="F121" i="2"/>
  <c r="F117" i="2"/>
  <c r="F116" i="2"/>
  <c r="F115" i="2"/>
  <c r="F114" i="2"/>
  <c r="F113" i="2"/>
  <c r="F112" i="2"/>
  <c r="F111" i="2"/>
  <c r="F110" i="2"/>
  <c r="F109" i="2"/>
  <c r="F108" i="2"/>
  <c r="F107" i="2"/>
  <c r="F103" i="2"/>
  <c r="F102" i="2"/>
  <c r="F101" i="2"/>
  <c r="F100" i="2"/>
  <c r="F99" i="2"/>
  <c r="F98" i="2"/>
  <c r="F97" i="2"/>
  <c r="F96" i="2"/>
  <c r="F95" i="2"/>
  <c r="F94" i="2"/>
  <c r="F90" i="2"/>
  <c r="F89" i="2"/>
  <c r="F88" i="2"/>
  <c r="F87" i="2"/>
  <c r="F86" i="2"/>
  <c r="F85" i="2"/>
  <c r="F84" i="2"/>
  <c r="F83" i="2"/>
  <c r="F82" i="2"/>
  <c r="F81" i="2"/>
  <c r="F77" i="2"/>
  <c r="F76" i="2"/>
  <c r="F75" i="2"/>
  <c r="F74" i="2"/>
  <c r="F73" i="2"/>
  <c r="F72" i="2"/>
  <c r="F71" i="2"/>
  <c r="F70" i="2"/>
  <c r="F69" i="2"/>
  <c r="F68" i="2"/>
  <c r="F64" i="2"/>
  <c r="F63" i="2"/>
  <c r="F62" i="2"/>
  <c r="F61" i="2"/>
  <c r="F60" i="2"/>
  <c r="F59" i="2"/>
  <c r="F58" i="2"/>
  <c r="F57" i="2"/>
  <c r="F56" i="2"/>
  <c r="F55" i="2"/>
  <c r="F51" i="2"/>
  <c r="F50" i="2"/>
  <c r="F49" i="2"/>
  <c r="F48" i="2"/>
  <c r="F47" i="2"/>
  <c r="F46" i="2"/>
  <c r="F45" i="2"/>
  <c r="F44" i="2"/>
  <c r="F43" i="2"/>
  <c r="F42" i="2"/>
  <c r="F38" i="2"/>
  <c r="F37" i="2"/>
  <c r="F36" i="2"/>
  <c r="F35" i="2"/>
  <c r="F34" i="2"/>
  <c r="F33" i="2"/>
  <c r="F32" i="2"/>
  <c r="F31" i="2"/>
  <c r="F30" i="2"/>
  <c r="F29" i="2"/>
  <c r="F25" i="2"/>
  <c r="F24" i="2"/>
  <c r="F23" i="2"/>
  <c r="F22" i="2"/>
  <c r="F21" i="2"/>
  <c r="F20" i="2"/>
  <c r="F19" i="2"/>
  <c r="F18" i="2"/>
  <c r="F17" i="2"/>
  <c r="F16" i="2"/>
  <c r="F12" i="2"/>
  <c r="F11" i="2"/>
  <c r="F10" i="2"/>
  <c r="F9" i="2"/>
  <c r="F8" i="2"/>
  <c r="F7" i="2"/>
  <c r="F6" i="2"/>
  <c r="F5" i="2"/>
  <c r="F4" i="2"/>
  <c r="F3" i="2"/>
  <c r="K283" i="1" l="1"/>
  <c r="K284" i="1"/>
  <c r="K285" i="1"/>
  <c r="K286" i="1"/>
  <c r="K287" i="1"/>
  <c r="K288" i="1"/>
  <c r="K289" i="1"/>
  <c r="K290" i="1"/>
  <c r="K291" i="1"/>
  <c r="K292" i="1"/>
  <c r="K269" i="1"/>
  <c r="K270" i="1"/>
  <c r="K271" i="1"/>
  <c r="K272" i="1"/>
  <c r="K273" i="1"/>
  <c r="K274" i="1"/>
  <c r="K275" i="1"/>
  <c r="K276" i="1"/>
  <c r="K277" i="1"/>
  <c r="K278" i="1"/>
  <c r="K255" i="1"/>
  <c r="K256" i="1"/>
  <c r="K257" i="1"/>
  <c r="K258" i="1"/>
  <c r="K259" i="1"/>
  <c r="K260" i="1"/>
  <c r="K261" i="1"/>
  <c r="K262" i="1"/>
  <c r="K263" i="1"/>
  <c r="K264" i="1"/>
  <c r="K244" i="1"/>
  <c r="K243" i="1"/>
  <c r="K242" i="1"/>
  <c r="K241" i="1"/>
  <c r="K245" i="1"/>
  <c r="K246" i="1"/>
  <c r="K247" i="1"/>
  <c r="K248" i="1"/>
  <c r="K249" i="1"/>
  <c r="K250" i="1"/>
  <c r="K227" i="1"/>
  <c r="K228" i="1"/>
  <c r="K229" i="1"/>
  <c r="K230" i="1"/>
  <c r="K231" i="1"/>
  <c r="K232" i="1"/>
  <c r="K233" i="1"/>
  <c r="K234" i="1"/>
  <c r="K235" i="1"/>
  <c r="K236" i="1"/>
  <c r="K213" i="1"/>
  <c r="K214" i="1"/>
  <c r="K215" i="1"/>
  <c r="K216" i="1"/>
  <c r="K217" i="1"/>
  <c r="K218" i="1"/>
  <c r="K219" i="1"/>
  <c r="K220" i="1"/>
  <c r="K221" i="1"/>
  <c r="K222" i="1"/>
  <c r="K203" i="1"/>
  <c r="K202" i="1"/>
  <c r="K201" i="1"/>
  <c r="K200" i="1"/>
  <c r="K199" i="1"/>
  <c r="K204" i="1"/>
  <c r="K205" i="1"/>
  <c r="K206" i="1"/>
  <c r="K207" i="1"/>
  <c r="K208" i="1"/>
  <c r="K185" i="1"/>
  <c r="K186" i="1"/>
  <c r="K187" i="1"/>
  <c r="K188" i="1"/>
  <c r="K189" i="1"/>
  <c r="K190" i="1"/>
  <c r="K191" i="1"/>
  <c r="K192" i="1"/>
  <c r="K193" i="1"/>
  <c r="K194" i="1"/>
  <c r="K171" i="1"/>
  <c r="K172" i="1"/>
  <c r="K173" i="1"/>
  <c r="K174" i="1"/>
  <c r="K175" i="1"/>
  <c r="K176" i="1"/>
  <c r="K177" i="1"/>
  <c r="K178" i="1"/>
  <c r="K179" i="1"/>
  <c r="K180" i="1"/>
  <c r="K161" i="1"/>
  <c r="K160" i="1"/>
  <c r="K159" i="1"/>
  <c r="K158" i="1"/>
  <c r="K157" i="1"/>
  <c r="K162" i="1"/>
  <c r="K163" i="1"/>
  <c r="K164" i="1"/>
  <c r="K165" i="1"/>
  <c r="K166" i="1"/>
  <c r="K147" i="1"/>
  <c r="K146" i="1"/>
  <c r="K145" i="1"/>
  <c r="K144" i="1"/>
  <c r="K143" i="1"/>
  <c r="K148" i="1"/>
  <c r="K149" i="1"/>
  <c r="K150" i="1"/>
  <c r="K151" i="1"/>
  <c r="K152" i="1"/>
  <c r="K133" i="1"/>
  <c r="K132" i="1"/>
  <c r="K131" i="1"/>
  <c r="K130" i="1"/>
  <c r="K129" i="1"/>
  <c r="K134" i="1"/>
  <c r="K135" i="1"/>
  <c r="K136" i="1"/>
  <c r="K137" i="1"/>
  <c r="K138" i="1"/>
  <c r="K115" i="1"/>
  <c r="K116" i="1"/>
  <c r="K117" i="1"/>
  <c r="K118" i="1"/>
  <c r="K119" i="1"/>
  <c r="K120" i="1"/>
  <c r="K121" i="1"/>
  <c r="K122" i="1"/>
  <c r="K123" i="1"/>
  <c r="K124" i="1"/>
  <c r="K101" i="1"/>
  <c r="K102" i="1"/>
  <c r="K103" i="1"/>
  <c r="K104" i="1"/>
  <c r="K105" i="1"/>
  <c r="K106" i="1"/>
  <c r="K107" i="1"/>
  <c r="K108" i="1"/>
  <c r="K109" i="1"/>
  <c r="K110" i="1"/>
  <c r="K90" i="1"/>
  <c r="K89" i="1"/>
  <c r="K88" i="1"/>
  <c r="K87" i="1"/>
  <c r="K91" i="1"/>
  <c r="K92" i="1"/>
  <c r="K93" i="1"/>
  <c r="K94" i="1"/>
  <c r="K95" i="1"/>
  <c r="K96" i="1"/>
  <c r="K73" i="1"/>
  <c r="K74" i="1"/>
  <c r="K75" i="1"/>
  <c r="K76" i="1"/>
  <c r="K77" i="1"/>
  <c r="K78" i="1"/>
  <c r="K79" i="1"/>
  <c r="K80" i="1"/>
  <c r="K81" i="1"/>
  <c r="K82" i="1"/>
  <c r="K59" i="1"/>
  <c r="K60" i="1"/>
  <c r="K61" i="1"/>
  <c r="K62" i="1"/>
  <c r="K63" i="1"/>
  <c r="K64" i="1"/>
  <c r="K65" i="1"/>
  <c r="K66" i="1"/>
  <c r="K67" i="1"/>
  <c r="K68" i="1"/>
  <c r="K48" i="1"/>
  <c r="K47" i="1"/>
  <c r="K46" i="1"/>
  <c r="K45" i="1"/>
  <c r="K49" i="1"/>
  <c r="K50" i="1"/>
  <c r="K51" i="1"/>
  <c r="K52" i="1"/>
  <c r="K53" i="1"/>
  <c r="K54" i="1"/>
  <c r="K31" i="1" l="1"/>
  <c r="K32" i="1"/>
  <c r="K33" i="1"/>
  <c r="K34" i="1"/>
  <c r="K35" i="1"/>
  <c r="K36" i="1"/>
  <c r="K37" i="1"/>
  <c r="K38" i="1"/>
  <c r="K39" i="1"/>
  <c r="K40" i="1"/>
  <c r="K17" i="1"/>
  <c r="K18" i="1"/>
  <c r="K19" i="1"/>
  <c r="K20" i="1"/>
  <c r="K21" i="1"/>
  <c r="K22" i="1"/>
  <c r="K23" i="1"/>
  <c r="K24" i="1"/>
  <c r="K25" i="1"/>
  <c r="K26" i="1"/>
  <c r="K6" i="1"/>
  <c r="K5" i="1"/>
  <c r="K4" i="1"/>
  <c r="K3" i="1"/>
  <c r="K7" i="1"/>
  <c r="K8" i="1"/>
  <c r="K9" i="1"/>
  <c r="K10" i="1"/>
  <c r="K11" i="1"/>
  <c r="K12" i="1"/>
  <c r="J293" i="1" l="1"/>
  <c r="I293" i="1"/>
  <c r="H293" i="1"/>
  <c r="G293" i="1"/>
  <c r="F293" i="1"/>
  <c r="J279" i="1"/>
  <c r="I279" i="1"/>
  <c r="H279" i="1"/>
  <c r="G279" i="1"/>
  <c r="F279" i="1"/>
  <c r="J265" i="1"/>
  <c r="I265" i="1"/>
  <c r="H265" i="1"/>
  <c r="G265" i="1"/>
  <c r="F265" i="1"/>
  <c r="J251" i="1"/>
  <c r="I251" i="1"/>
  <c r="H251" i="1"/>
  <c r="G251" i="1"/>
  <c r="F251" i="1"/>
  <c r="J237" i="1"/>
  <c r="I237" i="1"/>
  <c r="H237" i="1"/>
  <c r="G237" i="1"/>
  <c r="F237" i="1"/>
  <c r="J223" i="1"/>
  <c r="I223" i="1"/>
  <c r="H223" i="1"/>
  <c r="G223" i="1"/>
  <c r="F223" i="1"/>
  <c r="J209" i="1"/>
  <c r="I209" i="1"/>
  <c r="H209" i="1"/>
  <c r="G209" i="1"/>
  <c r="F209" i="1"/>
  <c r="J195" i="1"/>
  <c r="I195" i="1"/>
  <c r="H195" i="1"/>
  <c r="G195" i="1"/>
  <c r="F195" i="1"/>
  <c r="J181" i="1"/>
  <c r="I181" i="1"/>
  <c r="H181" i="1"/>
  <c r="G181" i="1"/>
  <c r="F181" i="1"/>
  <c r="J167" i="1"/>
  <c r="I167" i="1"/>
  <c r="H167" i="1"/>
  <c r="G167" i="1"/>
  <c r="F167" i="1"/>
  <c r="J153" i="1"/>
  <c r="I153" i="1"/>
  <c r="H153" i="1"/>
  <c r="G153" i="1"/>
  <c r="F153" i="1"/>
  <c r="J139" i="1"/>
  <c r="I139" i="1"/>
  <c r="H139" i="1"/>
  <c r="G139" i="1"/>
  <c r="F139" i="1"/>
  <c r="J125" i="1"/>
  <c r="I125" i="1"/>
  <c r="H125" i="1"/>
  <c r="G125" i="1"/>
  <c r="F125" i="1"/>
  <c r="J111" i="1"/>
  <c r="I111" i="1"/>
  <c r="H111" i="1"/>
  <c r="G111" i="1"/>
  <c r="F111" i="1"/>
  <c r="J97" i="1"/>
  <c r="I97" i="1"/>
  <c r="H97" i="1"/>
  <c r="G97" i="1"/>
  <c r="F97" i="1"/>
  <c r="J83" i="1"/>
  <c r="I83" i="1"/>
  <c r="H83" i="1"/>
  <c r="G83" i="1"/>
  <c r="F83" i="1"/>
  <c r="J69" i="1"/>
  <c r="I69" i="1"/>
  <c r="H69" i="1"/>
  <c r="G69" i="1"/>
  <c r="F69" i="1"/>
  <c r="J55" i="1"/>
  <c r="I55" i="1"/>
  <c r="H55" i="1"/>
  <c r="G55" i="1"/>
  <c r="F55" i="1"/>
  <c r="J41" i="1"/>
  <c r="I41" i="1"/>
  <c r="H41" i="1"/>
  <c r="G41" i="1"/>
  <c r="F41" i="1"/>
  <c r="J27" i="1"/>
  <c r="I27" i="1"/>
  <c r="H27" i="1"/>
  <c r="G27" i="1"/>
  <c r="F27" i="1"/>
  <c r="J13" i="1"/>
  <c r="I13" i="1"/>
  <c r="H13" i="1"/>
  <c r="G13" i="1"/>
  <c r="F13" i="1"/>
  <c r="K279" i="1" l="1"/>
  <c r="K13" i="1"/>
  <c r="K125" i="1"/>
  <c r="K111" i="1"/>
  <c r="K41" i="1"/>
  <c r="K69" i="1"/>
  <c r="K181" i="1"/>
  <c r="K265" i="1"/>
  <c r="K209" i="1"/>
  <c r="K153" i="1"/>
  <c r="K97" i="1"/>
  <c r="K293" i="1"/>
  <c r="K251" i="1"/>
  <c r="K237" i="1"/>
  <c r="K223" i="1"/>
  <c r="K195" i="1"/>
  <c r="K167" i="1"/>
  <c r="K139" i="1"/>
  <c r="K83" i="1"/>
  <c r="K55" i="1"/>
  <c r="K27" i="1"/>
</calcChain>
</file>

<file path=xl/sharedStrings.xml><?xml version="1.0" encoding="utf-8"?>
<sst xmlns="http://schemas.openxmlformats.org/spreadsheetml/2006/main" count="1258" uniqueCount="795">
  <si>
    <t>ISSN</t>
  </si>
  <si>
    <t>FI 2018</t>
  </si>
  <si>
    <t>JOURNAL OF ALLERGY AND CLINICAL IMMUNOLOGY</t>
  </si>
  <si>
    <t>CLINICAL REVIEWS IN ALLERGY &amp; IMMUNOLOGY</t>
  </si>
  <si>
    <t>ALLERGY</t>
  </si>
  <si>
    <t>CONTACT DERMATITIS</t>
  </si>
  <si>
    <t>Total</t>
  </si>
  <si>
    <t>0091-6749</t>
  </si>
  <si>
    <t>H-Index</t>
  </si>
  <si>
    <t>2213-2198</t>
  </si>
  <si>
    <t>1080-0549</t>
  </si>
  <si>
    <t>0105-4538</t>
  </si>
  <si>
    <t>0105-1873</t>
  </si>
  <si>
    <t>PEDIATRIC ALLERGY AND IMMUNOLOGY</t>
  </si>
  <si>
    <t>0905-6157</t>
  </si>
  <si>
    <t>EUROPEAN HEART JOURNAL</t>
  </si>
  <si>
    <t>CIRCULATION</t>
  </si>
  <si>
    <t>JOURNAL OF THE AMERICAN COLLEGE OF CARDIOLOGY</t>
  </si>
  <si>
    <t>CIRCULATION RESEARCH</t>
  </si>
  <si>
    <t>0195-668X</t>
  </si>
  <si>
    <t>0009-7322</t>
  </si>
  <si>
    <t>0735-1097</t>
  </si>
  <si>
    <t>1759-5002</t>
  </si>
  <si>
    <t>0009-7330</t>
  </si>
  <si>
    <t>1936-878X</t>
  </si>
  <si>
    <t>LANCET NEUROLOGY</t>
  </si>
  <si>
    <t>ACTA NEUROPATHOLOGICA</t>
  </si>
  <si>
    <t>1474-4422</t>
  </si>
  <si>
    <t>1759-4758</t>
  </si>
  <si>
    <t>0001-6322</t>
  </si>
  <si>
    <t>1552-5260</t>
  </si>
  <si>
    <t>2168-6149</t>
  </si>
  <si>
    <t>INTENSIVE CARE MEDICINE</t>
  </si>
  <si>
    <t>AMERICAN JOURNAL OF RESPIRATORY AND CRITICAL CARE MEDICINE</t>
  </si>
  <si>
    <t>CHEST</t>
  </si>
  <si>
    <t>CRITICAL CARE MEDICINE</t>
  </si>
  <si>
    <t>2213-2600</t>
  </si>
  <si>
    <t>0342-4642</t>
  </si>
  <si>
    <t>1073-449X</t>
  </si>
  <si>
    <t>0012-3692</t>
  </si>
  <si>
    <t>0090-3493</t>
  </si>
  <si>
    <t>RESUSCITATION</t>
  </si>
  <si>
    <t>0300-9572</t>
  </si>
  <si>
    <t>PERIODONTOLOGY 2000</t>
  </si>
  <si>
    <t>JOURNAL OF DENTAL RESEARCH</t>
  </si>
  <si>
    <t>DENTAL MATERIALS</t>
  </si>
  <si>
    <t>JOURNAL OF CLINICAL PERIODONTOLOGY</t>
  </si>
  <si>
    <t>CLINICAL ORAL IMPLANTS RESEARCH</t>
  </si>
  <si>
    <t>0906-6713</t>
  </si>
  <si>
    <t>0022-0345</t>
  </si>
  <si>
    <t>0109-5641</t>
  </si>
  <si>
    <t>0303-6979</t>
  </si>
  <si>
    <t>0905-7161</t>
  </si>
  <si>
    <t>ANNALS OF EMERGENCY MEDICINE</t>
  </si>
  <si>
    <t>ACADEMIC EMERGENCY MEDICINE</t>
  </si>
  <si>
    <t>0196-0644</t>
  </si>
  <si>
    <t>1749-7922</t>
  </si>
  <si>
    <t>1137-6821</t>
  </si>
  <si>
    <t>1069-6563</t>
  </si>
  <si>
    <t>DIABETES CARE</t>
  </si>
  <si>
    <t>JOURNAL OF PINEAL RESEARCH</t>
  </si>
  <si>
    <t>1759-5029</t>
  </si>
  <si>
    <t>2213-8587</t>
  </si>
  <si>
    <t>1550-4131</t>
  </si>
  <si>
    <t>0149-5992</t>
  </si>
  <si>
    <t>0742-3098</t>
  </si>
  <si>
    <t>1759-5045</t>
  </si>
  <si>
    <t>GASTROENTEROLOGY</t>
  </si>
  <si>
    <t>0016-5085</t>
  </si>
  <si>
    <t>JOURNAL OF HEPATOLOGY</t>
  </si>
  <si>
    <t>0168-8278</t>
  </si>
  <si>
    <t>GUT</t>
  </si>
  <si>
    <t>0017-5749</t>
  </si>
  <si>
    <t>HEPATOLOGY</t>
  </si>
  <si>
    <t>0270-9139</t>
  </si>
  <si>
    <t>NATURE REVIEWS GENETICS</t>
  </si>
  <si>
    <t>NATURE GENETICS</t>
  </si>
  <si>
    <t>TRENDS IN ECOLOGY &amp; EVOLUTION</t>
  </si>
  <si>
    <t>MOLECULAR BIOLOGY AND EVOLUTION</t>
  </si>
  <si>
    <t>GENOME BIOLOGY</t>
  </si>
  <si>
    <t>1471-0056</t>
  </si>
  <si>
    <t>1061-4036</t>
  </si>
  <si>
    <t>0169-5347</t>
  </si>
  <si>
    <t>0737-4038</t>
  </si>
  <si>
    <t>1474-760X</t>
  </si>
  <si>
    <t>BLOOD</t>
  </si>
  <si>
    <t>LEUKEMIA</t>
  </si>
  <si>
    <t>0006-4971</t>
  </si>
  <si>
    <t>2352-3026</t>
  </si>
  <si>
    <t>0887-6924</t>
  </si>
  <si>
    <t>1756-8722</t>
  </si>
  <si>
    <t>NATURE REVIEWS IMMUNOLOGY</t>
  </si>
  <si>
    <t>NATURE IMMUNOLOGY</t>
  </si>
  <si>
    <t>IMMUNITY</t>
  </si>
  <si>
    <t>1474-1733</t>
  </si>
  <si>
    <t>1529-2908</t>
  </si>
  <si>
    <t>1074-7613</t>
  </si>
  <si>
    <t>0732-0582</t>
  </si>
  <si>
    <t>2352-3018</t>
  </si>
  <si>
    <t>LANCET INFECTIOUS DISEASES</t>
  </si>
  <si>
    <t>CLINICAL INFECTIOUS DISEASES</t>
  </si>
  <si>
    <t>EMERGING INFECTIOUS DISEASES</t>
  </si>
  <si>
    <t>1473-3099</t>
  </si>
  <si>
    <t>1058-4838</t>
  </si>
  <si>
    <t>1560-7917</t>
  </si>
  <si>
    <t>1080-6040</t>
  </si>
  <si>
    <t>CA-A CANCER JOURNAL FOR CLINICIANS</t>
  </si>
  <si>
    <t>NATURE REVIEWS CANCER</t>
  </si>
  <si>
    <t>LANCET ONCOLOGY</t>
  </si>
  <si>
    <t>JOURNAL OF CLINICAL ONCOLOGY</t>
  </si>
  <si>
    <t>0007-9235</t>
  </si>
  <si>
    <t>1474-175X</t>
  </si>
  <si>
    <t>1470-2045</t>
  </si>
  <si>
    <t>1759-4774</t>
  </si>
  <si>
    <t>0732-183X</t>
  </si>
  <si>
    <t>JOURNAL OF THE AMERICAN ACADEMY OF CHILD AND ADOLESCENT PSYCHIATRY</t>
  </si>
  <si>
    <t>PEDIATRICS</t>
  </si>
  <si>
    <t>JOURNAL OF ADOLESCENT HEALTH</t>
  </si>
  <si>
    <t>2168-6203</t>
  </si>
  <si>
    <t>0890-8567</t>
  </si>
  <si>
    <t>0031-4005</t>
  </si>
  <si>
    <t>1054-139X</t>
  </si>
  <si>
    <t>BRITISH JOURNAL OF GENERAL PRACTICE</t>
  </si>
  <si>
    <t>ANNALS OF FAMILY MEDICINE</t>
  </si>
  <si>
    <t>AMERICAN FAMILY PHYSICIAN</t>
  </si>
  <si>
    <t>0960-1643</t>
  </si>
  <si>
    <t>1544-1709</t>
  </si>
  <si>
    <t>2055-1010</t>
  </si>
  <si>
    <t>0002-838X</t>
  </si>
  <si>
    <t>1557-2625</t>
  </si>
  <si>
    <t>MEDICAL IMAGE ANALYSIS</t>
  </si>
  <si>
    <t>IEEE TRANSACTIONS ON MEDICAL IMAGING</t>
  </si>
  <si>
    <t>RADIOLOGY</t>
  </si>
  <si>
    <t>JOURNAL OF NUCLEAR MEDICINE</t>
  </si>
  <si>
    <t>1361-8415</t>
  </si>
  <si>
    <t>0278-0062</t>
  </si>
  <si>
    <t>0033-8419</t>
  </si>
  <si>
    <t>0161-5505</t>
  </si>
  <si>
    <t>NEUROREHABILITATION AND NEURAL REPAIR</t>
  </si>
  <si>
    <t>IEEE TRANSACTIONS ON NEURAL SYSTEMS AND REHABILITATION ENGINEERING</t>
  </si>
  <si>
    <t>1836-9553</t>
  </si>
  <si>
    <t>1877-0657</t>
  </si>
  <si>
    <t>1545-9683</t>
  </si>
  <si>
    <t>1743-0003</t>
  </si>
  <si>
    <t>1534-4320</t>
  </si>
  <si>
    <t>EUROPEAN RESPIRATORY JOURNAL</t>
  </si>
  <si>
    <t>1556-0864</t>
  </si>
  <si>
    <t>0903-1936</t>
  </si>
  <si>
    <t>JOURNAL OF HEART AND LUNG TRANSPLANTATION</t>
  </si>
  <si>
    <t>1053-2498</t>
  </si>
  <si>
    <t>ANNALS OF THE RHEUMATIC DISEASES</t>
  </si>
  <si>
    <t>RHEUMATOLOGY</t>
  </si>
  <si>
    <t>SEMINARS IN ARTHRITIS AND RHEUMATISM</t>
  </si>
  <si>
    <t>1759-4790</t>
  </si>
  <si>
    <t>0003-4967</t>
  </si>
  <si>
    <t>2326-5191</t>
  </si>
  <si>
    <t>1462-0324</t>
  </si>
  <si>
    <t>0049-0172</t>
  </si>
  <si>
    <t>ANNALS OF SURGERY</t>
  </si>
  <si>
    <t>JOURNAL OF NEUROLOGY NEUROSURGERY AND PSYCHIATRY</t>
  </si>
  <si>
    <t>AMERICAN JOURNAL OF TRANSPLANTATION</t>
  </si>
  <si>
    <t>2168-6254</t>
  </si>
  <si>
    <t>0003-4932</t>
  </si>
  <si>
    <t>0022-3050</t>
  </si>
  <si>
    <t>1600-6135</t>
  </si>
  <si>
    <t>EUROPEAN UROLOGY</t>
  </si>
  <si>
    <t>JOURNAL OF THE AMERICAN SOCIETY OF NEPHROLOGY</t>
  </si>
  <si>
    <t>KIDNEY INTERNATIONAL</t>
  </si>
  <si>
    <t>1759-5061</t>
  </si>
  <si>
    <t>0302-2838</t>
  </si>
  <si>
    <t>1759-4812</t>
  </si>
  <si>
    <t>1046-6673</t>
  </si>
  <si>
    <t>0085-2538</t>
  </si>
  <si>
    <t>JOURNAL OF ALLERGY AND CLINICAL IMMUNOLOGY-IN PRACTICE</t>
  </si>
  <si>
    <t>CARDIAC &amp; CARDIOVASCULAR SYSTEM</t>
  </si>
  <si>
    <t>NATURE REVIEWS CARDIOLOGY</t>
  </si>
  <si>
    <t>CLINICAL NEUROLOGY</t>
  </si>
  <si>
    <t>NATURE REVIEWS NEUROLOGY</t>
  </si>
  <si>
    <t>ALZHEIMERS &amp; DEMENTIA</t>
  </si>
  <si>
    <t>JAMA NEUROLOGY</t>
  </si>
  <si>
    <t>LANCET RESPIRATORY MEDICINE</t>
  </si>
  <si>
    <t>DENTISTRY, ORAL SURGERY &amp; MEDICINE</t>
  </si>
  <si>
    <t>EMERGENCY MEDICINE</t>
  </si>
  <si>
    <t>WORLD JOURNAL OF EMERGENCY SURGERY</t>
  </si>
  <si>
    <t>EMERGENCIAS</t>
  </si>
  <si>
    <t>ENDOCRINOLOGY &amp; METABOLISM</t>
  </si>
  <si>
    <t>NATURE REVIEWS ENDOCRINOLOGY</t>
  </si>
  <si>
    <t>LANCET DIABETES &amp; ENDOCRINOLOGY</t>
  </si>
  <si>
    <t>CELL METABOLISM</t>
  </si>
  <si>
    <t>GASTROENTEROLOGY &amp; HEPATOLOGY</t>
  </si>
  <si>
    <t>NATURE REVIEWS GASTROENTEROLOGY &amp; HEPATOLOGY</t>
  </si>
  <si>
    <t>GENETICS &amp; HEREDITY</t>
  </si>
  <si>
    <t>HEMATOLOGY</t>
  </si>
  <si>
    <t>LANCET HAEMATOLOGY</t>
  </si>
  <si>
    <t>JOURNAL OF HEMATOLOGY &amp; ONCOLOGY</t>
  </si>
  <si>
    <t>IMMUNOLOGY</t>
  </si>
  <si>
    <t>ANNUAL REVIEW OF IMMUNOLOGY</t>
  </si>
  <si>
    <t>LANCET HIV</t>
  </si>
  <si>
    <t>INFECTIOUS DISEASES</t>
  </si>
  <si>
    <t>EUROSURVEILLANCE</t>
  </si>
  <si>
    <t>ONCOLOGY</t>
  </si>
  <si>
    <t>NATURE REVIEWS CLINICAL ONCOLOGY</t>
  </si>
  <si>
    <t>JAMA PEDIATRICS</t>
  </si>
  <si>
    <t>PRIMARY HEALTH CARE</t>
  </si>
  <si>
    <t>NPJ PRIMARY CARE RESPIRATORY MEDICINE</t>
  </si>
  <si>
    <t>JOURNAL OF THE AMERICAN BOARD OF FAMILY MEDICINE</t>
  </si>
  <si>
    <t>RADIOLOGY, NUCLEAR MEDICINE &amp; MEDICAL IMAGING</t>
  </si>
  <si>
    <t>JACC-CARDIOVASCULAR IMAGING</t>
  </si>
  <si>
    <t>REHABILITATION</t>
  </si>
  <si>
    <t>JOURNAL OF PHYSIOTHERAPY</t>
  </si>
  <si>
    <t>ANNALS OF PHYSICAL AND REHABILITATION MEDICINE</t>
  </si>
  <si>
    <t>JOURNAL OF NEUROENGINEERING AND REHABILITATION</t>
  </si>
  <si>
    <t>RESPIRATORY SYSTEM</t>
  </si>
  <si>
    <t>JOURNAL OF THORACIC ONCOLOGY</t>
  </si>
  <si>
    <t>NATURE REVIEWS RHEUMATOLOGY</t>
  </si>
  <si>
    <t>ARTHRITIS &amp; RHEUMATOLOGY</t>
  </si>
  <si>
    <t>SURGERY</t>
  </si>
  <si>
    <t>JAMA SURGERY</t>
  </si>
  <si>
    <t>UROLOGY &amp; NEPHROLOGY</t>
  </si>
  <si>
    <t>NATURE REVIEWS NEPHROLOGY</t>
  </si>
  <si>
    <t>NATURE REVIEWS UROLOGY</t>
  </si>
  <si>
    <t>-</t>
  </si>
  <si>
    <t>Autores</t>
  </si>
  <si>
    <t>Titulo</t>
  </si>
  <si>
    <t>Fuente</t>
  </si>
  <si>
    <t>Citas</t>
  </si>
  <si>
    <t>[Anonymous]</t>
  </si>
  <si>
    <t>Guidelines for the Diagnosis and Management of Food Allergy in the United States: Report of the NIAID-Sponsored Expert Panel</t>
  </si>
  <si>
    <t>Journal of Allergy and Clinical Immunology 2010; 126(6): S5-S58</t>
  </si>
  <si>
    <t>Brozek, JL;    Bousquet, J;    Baena-Cagnani, CE;    Bonini, S;    Canonica, GW;    Casale, TB;    van Wijk, RG;    Ohta, K;    Zuberbier, T;    Schunemann, HJ</t>
  </si>
  <si>
    <t>Allergic Rhinitis and its Impact on Asthma (ARIA) guidelines: 2010 Revision</t>
  </si>
  <si>
    <t>Journal of Allergy and Clinical Immunology 2010; 126(3): 466-476</t>
  </si>
  <si>
    <t>Sicherer, SH;    Sampson, HA</t>
  </si>
  <si>
    <t>Food allergy</t>
  </si>
  <si>
    <t>Journal of Allergy and Clinical Immunology 2010; 125(2): S116-S125</t>
  </si>
  <si>
    <t>Zuberbier, T;    Aberer, W;    Asero, R;    Bindslev-Jensen, C;    Brzoza, Z;    Canonica, GW;    Church, MK;    Ensina, LF;    Gimenez-Arnau, A;    Godse, K;    Goncalo, M;    Grattan, C;    Hebert, J;    Hide, M;    Kaplan, A;    Kapp, A;    Latiff, AHA</t>
  </si>
  <si>
    <t>The EAACI/GA(2)LEN/EDF/WAO Guideline for the definition, classification, diagnosis, and management of urticaria: the 2013 revision and update</t>
  </si>
  <si>
    <t>Allergy 2014; 69(7): 868-887</t>
  </si>
  <si>
    <t>Lotvall, J;    Akdis, CA;    Bacharier, LB;    Bjermer, L;    Casale, TB;    Custovic, A;    Lemanske, RF;    Wardlaw, AJ;    Wenzel, SE;    Greenberger, PA</t>
  </si>
  <si>
    <t>Asthma endotypes: A new approach to classification of disease entities within the asthma syndrome</t>
  </si>
  <si>
    <t>Journal of Allergy and Clinical Immunology 2011; 127(2): 355-360</t>
  </si>
  <si>
    <t>Sicherer, SH;    Munoz-Furlong, A;    Godbold, JH;    Sampson, HA</t>
  </si>
  <si>
    <t>US prevalence of self-reported peanut, tree nut, and sesame allergy: 11-year follow-up</t>
  </si>
  <si>
    <t>Journal of Allergy and Clinical Immunology 2010; 125(6): 1322-1326</t>
  </si>
  <si>
    <t xml:space="preserve">Cox, L;    Nelson, H;    Lockey, R;    Calabria, C;    Chacko, T;    Finegold, I;    Nelson, M;    Weber, R;    Bernstein, DI;    Blessing-Moore, J;    Khan, DA;    Lang, DM;    Nicklas, RA;    Oppenheimer, J;    Portnoy, JM;    Randolph, C;    Schuller, </t>
  </si>
  <si>
    <t>Allergen immunotherapy: A practice parameter third update</t>
  </si>
  <si>
    <t>Journal of Allergy and Clinical Immunology 2011; 127(1): 0-0</t>
  </si>
  <si>
    <t>Osborne, NJ;    Koplin, JJ;    Martin, PE;    Gurrin, LC;    Lowe, AJ;    Matheson, MC;    Ponsonby, AL;    Wake, M;    Tang, MLK;    Dharmage, SC;    Allen, KJ</t>
  </si>
  <si>
    <t>Prevalence of challenge-proven IgE-mediated food allergy using population-based sampling and predetermined challenge criteria in infants</t>
  </si>
  <si>
    <t>Journal of Allergy and Clinical Immunology 2011; 127(3): 668-U188</t>
  </si>
  <si>
    <t>Stone, KD;    Prussin, C;    Metcalfe, DD</t>
  </si>
  <si>
    <t>IgE, mast cells, basophils, and eosinophils</t>
  </si>
  <si>
    <t>Journal of Allergy and Clinical Immunology 2010; 125(2): S73-S80</t>
  </si>
  <si>
    <t>Jones, SM;    Pons, L;    Roberts, JL;    Scurlock, AM;    Perry, TT;    Kulis, M;    Shreffler, WG;    Steele, P;    Henry, KA;    Adair, M;    Francis, JM;    Durham, S;    Vickery, BP;    Zhong, XP;    Burks, AW</t>
  </si>
  <si>
    <t>Clinical efficacy and immune regulation with peanut oral immunotherapy</t>
  </si>
  <si>
    <t>Journal of Allergy and Clinical Immunology 2009; 124(2): 292-300</t>
  </si>
  <si>
    <t>Kolh, P;    Windecker, S;    Alfonso, F;    Collet, JP;    Cremer, J;    Falk, V;    Filippatos, G;    Hamm, C;    Head, SJ;    Juni, P;    Kappetein, AP;    Kastrati, A;    Knuuti, J;    Landmesser, U;    Laufer, G;    Neumann, FJ;    Richter, DJ;    Sch</t>
  </si>
  <si>
    <t>2014 ESC/EACTS Guidelines on myocardial revascularization</t>
  </si>
  <si>
    <t>European Journal of Cardio-thoracic Surgery 2014; 46(4): 517-592</t>
  </si>
  <si>
    <t>Vahanian, A;    Alfieri, O;    Andreotti, F;    Antunes, MJ;    Baron-Esquivias, G;    Baumgartner, H;    Borger, MA;    Carrel, TP;    De Bonis, M;    Evangelista, A;    Falk, V;    Iung, B;    Lancellotti, P;    Pierard, L;    Price, S;    Schafers, HJ;</t>
  </si>
  <si>
    <t>Guidelines on the management of valvular heart disease (version 2012)</t>
  </si>
  <si>
    <t>European Journal of Cardio-thoracic Surgery 2012; 42(4): S1-S44</t>
  </si>
  <si>
    <t>Kirchhof, P;    Benussi, S;    Kotecha, D;    Ahlsson, A;    Atar, D;    Casadei, B;    Castella, M;    Diener, HC;    Heidbuchel, H;    Hendriks, J;    Hindricks, G;    Manolis, AS;    Oldgren, J;    Popescu, BA;    Schotten, U;    Van Putte, B;    Varda</t>
  </si>
  <si>
    <t>2016 ESC Guidelines for the management of atrial fibrillation developed in collaboration with EACTS</t>
  </si>
  <si>
    <t>European Journal of Cardio-thoracic Surgery 2016; 50(5): E1-E88</t>
  </si>
  <si>
    <t>Nashef, SAM;    Roques, F;    Sharples, LD;    Nilsson, J;    Smith, C;    Goldstone, AR;    Lockowandt, U</t>
  </si>
  <si>
    <t>EuroSCORE II dagger</t>
  </si>
  <si>
    <t>European Journal of Cardio-thoracic Surgery 2012; 41(4): 734-745</t>
  </si>
  <si>
    <t>Kirklin, JK;    Naftel, DC;    Pagani, FD;    Kormos, RL;    Stevenson, LW;    Blume, ED;    Myers, SL;    Miller, MA;    Baldwin, JT;    Young, JB</t>
  </si>
  <si>
    <t>Seventh INTERMACS annual report: 15,000 patients and counting</t>
  </si>
  <si>
    <t>Journal of Heart and Lung Transplantation 2015; 34(12): 1495-1504</t>
  </si>
  <si>
    <t xml:space="preserve">Ferraris, VA;    Brown, JR;    Despotis, GJ;    Hammon, JW;    Reece, TB;    Saha, SP;    Song, HK;    Clough, ER;    Shore-Lesserson, LJ;    Goodnough, LT;    Mazer, CD;    Shander, A;    Stafford-Smith, M;    Waters, J;    Baker, RA;    Dickinson, TA;  </t>
  </si>
  <si>
    <t>2011 Update to The Society of Thoracic Surgeons and the Society of Cardiovascular Anesthesiologists Blood Conservation Clinical Practice Guidelines</t>
  </si>
  <si>
    <t>Annals of Thoracic Surgery 2011; 91(3): 944-982</t>
  </si>
  <si>
    <t>O´Brien, SM;    Shahian, DM;    Filardo, G;    Ferraris, VA;    Haan, CK;    Rich, JB;    Normand, SLT;    DeLong, ER;    Shewan, CM;    Dokholyan, RS;    Peterson, ED;    Edwards, FH;    Anderson, RP</t>
  </si>
  <si>
    <t>The Society of Thoracic Surgeons 2008 Cardiac Surgery Risk Models: Part 2-Isolated Valve Surgery</t>
  </si>
  <si>
    <t>Annals of Thoracic Surgery 2009; 88(1): S23-S42</t>
  </si>
  <si>
    <t>Shahian, DM;    O´Brien, SM;    Filardo, G;    Ferraris, VA;    Haan, CK;    Rich, JB;    Normand, SLT;    DeLong, ER;    Shewan, CM;    Dokholyan, RS;    Peterson, ED;    Edwards, FH;    Anderson, RP</t>
  </si>
  <si>
    <t>The Society of Thoracic Surgeons 2008 Cardiac Surgery Risk Models: Part 1-Coronary Artery Bypass Grafting Surgery</t>
  </si>
  <si>
    <t>Annals of Thoracic Surgery 2009; 88(1): S2-S22</t>
  </si>
  <si>
    <t>Costanzo, MR;    Dipchand, A;    Starling, R;    Anderson, A;    Chan, M;    Desai, S;    Fedson, S;    Fisher, P;    Gonzales-Stawinski, G;    Martinelli, L;    McGiffin, D;    Parisi, F;    Smith, J;    Taylor, D;    Meiser, B;    Webber, S;    Baran, D</t>
  </si>
  <si>
    <t>The International Society of Heart and Lung Transplantation Guidelines for the care of heart transplant recipients</t>
  </si>
  <si>
    <t>Journal of Heart and Lung Transplantation 2010; 29(8): 914-956</t>
  </si>
  <si>
    <t xml:space="preserve">Feldman, D;    Pamboukian, SV;    Teuteberg, JJ;    Birks, E;    Lietz, K;    Moore, SA;    Morgan, JA;    Arabia, F;    Bauman, ME;    Buchholz, HW;    Deng, M;    Dickstein, ML;    El-Banayosy, A;    Elliot, T;    Goldstein, DJ;    Grady, KL;    Jones, </t>
  </si>
  <si>
    <t>The 2013 International Society for Heart and Lung Transplantation Guidelines for mechanical circulatory support: Executive summary</t>
  </si>
  <si>
    <t>Journal of Heart and Lung Transplantation 2013; 32(2): 157-187</t>
  </si>
  <si>
    <t xml:space="preserve">McKhann, GM;    Knopman, DS;    Chertkow, H;    Hyman, BT;    Jack, CR;    Kawas, CH;    Klunk, WE;    Koroshetz, WJ;    Manly, JJ;    Mayeux, R;    Mohs, RC;    Morris, JC;    Rossor, MN;    Scheltens, P;    Carrillo, MC;    Thies, B;    Weintraub, S;   </t>
  </si>
  <si>
    <t>The diagnosis of dementia due to Alzheimer´s disease: Recommendations from the National Institute on Aging-Alzheimer´s Association workgroups on diagnostic guidelines for Alzheimer´s disease</t>
  </si>
  <si>
    <t>Alzheimers &amp; Dementia 2011; 7(3): 263-269</t>
  </si>
  <si>
    <t>Polman, CH;    Reingold, SC;    Banwell, B;    Clanet, M;    Cohen, JA;    Filippi, M;    Fujihara, K;    Havrdova, E;    Hutchinson, M;    Kappos, L;    Lublin, FD;    Montalban, X;    O´Connor, P;    Sandberg-Wollheim, M;    Thompson, AJ;    Waubant, E;</t>
  </si>
  <si>
    <t>Diagnostic Criteria for Multiple Sclerosis: 2010 Revisions to the McDonald Criteria</t>
  </si>
  <si>
    <t>Annals of Neurology 2011; 69(2): 292-302</t>
  </si>
  <si>
    <t xml:space="preserve">Bes, A;    Kunkel, R;    Lance, JW;    Nappi, G;    Pfaffenrath, V;    Rose, FC;    Schoenberg, BS;    Soyka, D;    Tfelt-Hansen, P;    Welch, KMA;    Wilkinson, M;    Olesen, J;    Bousser, MG;    Diener, HC;    Dodick, D;    First, M;    Goadsby, PJ;   </t>
  </si>
  <si>
    <t>The International Classification of Headache Disorders, 3rd edition (beta version)</t>
  </si>
  <si>
    <t>Cephalalgia 2013; 33(9): 629-808</t>
  </si>
  <si>
    <t>Albert, MS;    DeKosky, ST;    Dickson, D;    Dubois, B;    Feldman, HH;    Fox, NC;    Gamst, A;    Holtzman, DM;    Jagust, WJ;    Petersen, RC;    Snyder, PJ;    Carrillo, MC;    Thies, B;    Phelps, CH</t>
  </si>
  <si>
    <t>The diagnosis of mild cognitive impairment due to Alzheimer´s disease: Recommendations from the National Institute on Aging-Alzheimer´s Association workgroups on diagnostic guidelines for Alzheimer´s disease</t>
  </si>
  <si>
    <t>Alzheimers &amp; Dementia 2011; 7(3): 270-279</t>
  </si>
  <si>
    <t>Sperling, RA;    Aisen, PS;    Beckett, LA;    Bennett, DA;    Craft, S;    Fagan, AM;    Iwatsubo, T;    Jack, CR;    Kaye, J;    Montine, TJ;    Park, DC;    Reiman, EM;    Rowe, CC;    Siemers, E;    Stern, Y;    Yaffe, K;    Carrillo, MC;    Thies, B;</t>
  </si>
  <si>
    <t>Toward defining the preclinical stages of Alzheimer´s disease: Recommendations from the National Institute on Aging-Alzheimer´s Association workgroups on diagnostic guidelines for Alzheimer´s disease</t>
  </si>
  <si>
    <t>Alzheimers &amp; Dementia 2011; 7(3): 280-292</t>
  </si>
  <si>
    <t>Jauch, EC;    Saver, JL;    Adams, HP;    Bruno, A;    Connors, JJ;    Demaerschalk, BM;    Khatri, P;    McMullan, PW;    Qureshi, AI;    Rosenfield, K;    Scott, PA;    Summers, DR;    Wang, DZ;    Wintermark, M;    Yonas, H</t>
  </si>
  <si>
    <t>Guidelines for the Early Management of Patients With Acute Ischemic Stroke A Guideline for Healthcare Professionals From the American Heart Association/American Stroke Association</t>
  </si>
  <si>
    <t>Stroke 2013; 44(3): 870-947</t>
  </si>
  <si>
    <t>Berg, AT;    Berkovic, SF;    Brodie, MJ;    Buchhalter, J;    Cross, JH;    Boas, WV;    Engel, J;    French, J;    Glauser, TA;    Mathern, GW;    Moshe, SL;    Nordli, D;    Plouin, P;    Scheffer, IE</t>
  </si>
  <si>
    <t>Revised terminology and concepts for organization of seizures and epilepsies: Report of the ILAE Commission on Classification and Terminology, 2005-2009</t>
  </si>
  <si>
    <t>Epilepsia 2010; 51(4): 676-685</t>
  </si>
  <si>
    <t>Rascovsky, K;    Hodges, JR;    Knopman, D;    Mendez, MF;    Kramer, JH;    Neuhaus, J;    van Swieten, JC;    Seelaar, H;    Dopper, EGP;    Onyike, CU;    Hillis, AE;    Josephs, KA;    Boeve, BF;    Kertesz, A;    Seeley, WW;    Rankin, KP;    Johnson</t>
  </si>
  <si>
    <t>Sensitivity of revised diagnostic criteria for the behavioural variant of frontotemporal dementia</t>
  </si>
  <si>
    <t>Brain 2011; 134(): 2456-2477</t>
  </si>
  <si>
    <t>Kernan, WN;    Ovbiagele, B;    Black, HR;    Bravata, DM;    Chimowitz, MI;    Ezekowitz, MD;    Fang, MC;    Fisher, M;    Furie, KL;    Heck, DV;    Johnston, SC;    Kasner, SE;    Kittner, SJ;    Mitchell, PH;    Rich, MW;    Richardson, D;    Schwamm</t>
  </si>
  <si>
    <t>Guidelines for the Prevention of Stroke in Patients With Stroke and Transient Ischemic Attack A Guideline for Healthcare Professionals From the American Heart Association/American Stroke Association</t>
  </si>
  <si>
    <t>Stroke 2014; 45(7): 2160-2236</t>
  </si>
  <si>
    <t>Wittchen, HU;    Jacobi, F;    Rehm, J;    Gustavsson, A;    Svensson, M;    Jonsson, B;    Olesen, J;    Allgulander, C;    Alonso, J;    Faravelli, C;    Fratiglioni, L;    Jennum, P;    Lieb, R;    Maercker, A;    van Os, J;    Preisig, M;    Salvador-</t>
  </si>
  <si>
    <t>The size and burden of mental disorders and other disorders of the brain in Europe 2010</t>
  </si>
  <si>
    <t>European Neuropsychopharmacology 2011; 21(9): 655-679</t>
  </si>
  <si>
    <t>Dellinger, RP;    Levy, MM;    Rhodes, A;    Annane, D;    Gerlach, H;    Opal, SM;    Sevransky, JE;    Sprung, CL;    Douglas, IS;    Jaeschke, R;    Osborn, TM;    Nunnally, ME;    Townsend, SR;    Reinhart, K;    Kleinpell, RM;    Angus, DC;    Deutsc</t>
  </si>
  <si>
    <t>Surviving Sepsis Campaign: International Guidelines for Management of Severe Sepsis and Septic Shock: 2012</t>
  </si>
  <si>
    <t>Critical Care Medicine 2013; 41(2): 580-637</t>
  </si>
  <si>
    <t>Raghu, G;    Collard, HR;    Egan, JJ;    Martinez, FJ;    Behr, J;    Brown, KK;    Colby, TV;    Cordier, JF;    Flaherty, KR;    Lasky, JA;    Lynch, DA;    Ryu, JH;    Swigris, JJ;    Wells, AU;    Ancochea, J;    Bouros, D;    Carvalho, C;    Costabe</t>
  </si>
  <si>
    <t>An Official ATS/ERSARS/ALAT Statement: Idiopathic Pulmonary Fibrosis: Evidence-based Guidelines for Diagnosis and Management</t>
  </si>
  <si>
    <t>American Journal of Respiratory and Critical Care Medicine 2011; 183(6): 788-824</t>
  </si>
  <si>
    <t>Lip, GYH;    Nieuwlaat, R;    Pisters, R;    Lane, DA;    Crijns, HJGM</t>
  </si>
  <si>
    <t>Refining Clinical Risk Stratification for Predicting Stroke and Thromboembolism in Atrial Fibrillation Using a Novel Risk Factor-Based Approach The Euro Heart Survey on Atrial Fibrillation</t>
  </si>
  <si>
    <t>Chest 2010; 137(2): 263-272</t>
  </si>
  <si>
    <t>Vestbo, J;    Hurd, SS;    Agusti, AG;    Jones, PW;    Vogelmeier, C;    Anzueto, A;    Barnes, PJ;    Fabbri, LM;    Martinez, FJ;    Nishimura, M;    Stockley, RA;    Sin, DD;    Rodriguez-Roisin, R</t>
  </si>
  <si>
    <t>Global Strategy for the Diagnosis, Management, and Prevention of Chronic Obstructive Pulmonary Disease GOLD Executive Summary</t>
  </si>
  <si>
    <t>American Journal of Respiratory and Critical Care Medicine 2013; 187(4): 347-365</t>
  </si>
  <si>
    <t>Pisters, R;    Lane, DA;    Nieuwlaat, R;    de Vos, CB;    Crijns, HJGM;    Lip, GYH</t>
  </si>
  <si>
    <t>A Novel User-Friendly Score (HAS-BLED) To Assess 1-Year Risk of Major Bleeding in Patients With Atrial Fibrillation The Euro Head Survey</t>
  </si>
  <si>
    <t>Chest 2010; 138(5): 1093-1100</t>
  </si>
  <si>
    <t>Kearon, C;    Akl, EA;    Comerota, AJ;    Prandoni, P;    Bounameaux, H;    Goldhaber, SZ;    Nelson, ME;    Wells, PS;    Gould, MK;    Dentali, F;    Crowther, M;    Kahn, SR</t>
  </si>
  <si>
    <t>Antithrombotic Therapy for VTE Disease Antithrombotic Therapy and Prevention of Thrombosis, 9th ed: American College of Chest Physicians Evidence- Based Clinical Practice Guidelines</t>
  </si>
  <si>
    <t>Chest 2012; 141(2): E419S-+</t>
  </si>
  <si>
    <t>Barr, J;    Fraser, GL;    Puntillo, K;    Ely, EW;    Gelinas, C;    Dasta, JF;    Davidson, JE;    Devlin, JW;    Kress, JP;    Davidson, JE;    Devlin, JW;    Kress, JP;    Joffe, AM;    Coursin, DB;    Herr, DL;    Tung, A;    Robinson, BRH;    Fontai</t>
  </si>
  <si>
    <t>Clinical Practice Guidelines for the Management of Pain, Agitation, and Delirium in Adult Patients in the Intensive Care Unit</t>
  </si>
  <si>
    <t>Critical Care Medicine 2013; 41(1): 263-306</t>
  </si>
  <si>
    <t>Kearon, C;    Akl, EA;    Ornelas, J;    Blaivas, A;    Jimenez, D;    Bounameaux, H;    Huisman, M;    King, CS;    Morris, TA;    Sood, N;    Stevens, SM;    Vintch, JRE;    Wells, P;    Woller, SC;    Moores, L</t>
  </si>
  <si>
    <t>Antithrombotic Therapy for VTE Disease CHEST Guideline and Expert Panel Report</t>
  </si>
  <si>
    <t>Chest 2016; 149(2): 315-352</t>
  </si>
  <si>
    <t>Travis, WD;    Costabel, U;    Hansell, DM;    King, TE;    Lynch, DA;    Nicholson, AG;    Ryerson, CJ;    Ryu, JH;    Selman, M;    Wells, AU;    Behr, J;    Bouros, D;    Brown, KK;    Colby, TV;    Collard, HR;    Cordeiro, CR;    Cottin, V;    Cresta</t>
  </si>
  <si>
    <t>An Official American Thoracic Society/European Respiratory Society Statement: Update of the International Multidisciplinary Classification of the Idiopathic Interstitial Pneumonias</t>
  </si>
  <si>
    <t>American Journal of Respiratory and Critical Care Medicine 2013; 188(6): 733-748</t>
  </si>
  <si>
    <t xml:space="preserve">Moore, WC;    Meyers, DA;    Wenzel, SE;    Teague, WG;    Li, HS;    Li, XN;    D´Agostino, R;    Castro, M;    Curran-Everett, D;    Fitzpatrick, AM;    Gaston, B;    Jarjour, NN;    Sorkness, R;    Calhoun, WJ;    Chung, KF;    Comhair, SAA;    Dweik, </t>
  </si>
  <si>
    <t>Identification of Asthma Phenotypes Using Cluster Analysis in the Severe Asthma Research Program</t>
  </si>
  <si>
    <t>American Journal of Respiratory and Critical Care Medicine 2010; 181(4): 315-323</t>
  </si>
  <si>
    <t>Eke, PI;    Dye, BA;    Wei, L;    Thornton-Evans, GO;    Genco, RJ</t>
  </si>
  <si>
    <t>Prevalence of Periodontitis in Adults in the United States: 2009 and 2010</t>
  </si>
  <si>
    <t>Journal of Dental Research 2012; 91(10): 914-920</t>
  </si>
  <si>
    <t>Wennerberg, A;    Albrektsson, T</t>
  </si>
  <si>
    <t>Effects of titanium surface topography on bone integration: a systematic review</t>
  </si>
  <si>
    <t>Clinical Oral Implants Research 2009; 20(): 172-184</t>
  </si>
  <si>
    <t>Schiffman, E;    Ohrbach, R;    Truelove, E;    Look, J;    Anderson, G;    Goulet, JP;    List, T;    Svensson, P;    Gonzalez, Y;    Lobbezoo, F;    Michelotti, A;    Brooks, SL;    Ceusters, W;    Drangsholt, M;    Ettlin, D;    Gaul, C;    Goldberg, L</t>
  </si>
  <si>
    <t>Diagnostic Criteria for Temporomandibular Disorders (DC/TMD) for Clinical and Research Applications: Recommendations of the International RDC/TMD Consortium Network and Orofacial Pain Special Interest Group</t>
  </si>
  <si>
    <t>Journal of Oral &amp; Facial Pain and Headache 2014; 28(1): 6-27</t>
  </si>
  <si>
    <t>Ruggiero, SL;    Dodson, TB;    Assael, LA;    Landesberg, R;    Marx, RE;    Mehrotra, B</t>
  </si>
  <si>
    <t>American Association of Oral and Maxillofacial Surgeons Position Paper on Bisphosphonate-Related Osteonecrosis of the Jaws-2009 Update</t>
  </si>
  <si>
    <t>Journal of Oral and Maxillofacial Surgery 2009; 67(5): 2-12</t>
  </si>
  <si>
    <t>Ruggiero, SL;    Dodson, TB;    Fantasia, J;    Goodday, R;    Aghaloo, T;    Mehrotra, B;    O´Ryan, F</t>
  </si>
  <si>
    <t>American Association of Oral and Maxillofacial Surgeons Position Paper on Medication-Related Osteonecrosis of the Jaw-2014 Update</t>
  </si>
  <si>
    <t>Journal of Oral and Maxillofacial Surgery 2014; 72(10): 1938-1956</t>
  </si>
  <si>
    <t>Van Meerbeek, B;    Yoshihara, K;    Yoshida, Y;    Mine, A;    De Munck, J;    Van Landuyt, KL</t>
  </si>
  <si>
    <t>State of the art of self-etch adhesives</t>
  </si>
  <si>
    <t>Dental Materials 2011; 27(1): 17-28</t>
  </si>
  <si>
    <t>Marcenes, W;    Kassebaum, NJ;    Bernabe, E;    Flaxman, A;    Naghavi, M;    Lopez, A;    Murray, CJL</t>
  </si>
  <si>
    <t>Global Burden of Oral Conditions in 1990-2010: A Systematic Analysis</t>
  </si>
  <si>
    <t>Journal of Dental Research 2013; 92(7): 592-597</t>
  </si>
  <si>
    <t>Lang, NP;    Berglundh, T</t>
  </si>
  <si>
    <t>Periimplant diseases: where are we now? - Consensus of the Seventh European Workshop on Periodontology</t>
  </si>
  <si>
    <t>Journal of Clinical Periodontology 2011; 38(): 178-181</t>
  </si>
  <si>
    <t>Pashley, DH;    Tay, FR;    Breschi, L;    Tjaderhane, L;    Carvalho, RM;    Carrilho, M;    Tezvergil-Mutluay, A</t>
  </si>
  <si>
    <t>State of the art etch-and-rinse adhesives</t>
  </si>
  <si>
    <t>Dental Materials 2011; 27(1): 1-16</t>
  </si>
  <si>
    <t>Eke, PI;    Dye, BA;    Wei, L;    Slade, GD;    Thornton-Evans, GO;    Borgnakke, WS;    Taylor, GW;    Page, RC;    Beck, JD;    Genco, RJ</t>
  </si>
  <si>
    <t>Update on Prevalence of Periodontitis in Adults in the United States: NHANES 2009 to 2012</t>
  </si>
  <si>
    <t>Journal of Periodontology 2015; 86(5): 611-622</t>
  </si>
  <si>
    <t>Nolan, JP;    Soar, J;    Zideman, DA;    Biarent, D;    Bossaert, LL;    Deakin, C;    Koster, RW;    Wyllie, J;    Bottiger, B</t>
  </si>
  <si>
    <t>European Resuscitation Council Guidelines for Resuscitation 2010 Section 1 Executive summary</t>
  </si>
  <si>
    <t>Resuscitation 2010; 81(10): 1219-1276</t>
  </si>
  <si>
    <t>Deakin, CD;    Nolan, JP;    Soar, J;    Sunde, K;    Koster, RW;    Smith, GB;    Perkins, GD</t>
  </si>
  <si>
    <t>European Resuscitation Council Guidelines for Resuscitation 2010 Section 4 Adult advanced life support</t>
  </si>
  <si>
    <t>Resuscitation 2010; 81(10): 1305-1352</t>
  </si>
  <si>
    <t>Bernstein, SL;    Aronsky, D;    Duseja, R;    Epstein, S;    Handel, D;    Hwang, U;    McCarthy, M;    McConnell, KJ;    Pines, JM;    Rathlev, N;    Schafermeyer, R;    Zwemer, F;    Schull, M;    Asplin, BR</t>
  </si>
  <si>
    <t>The Effect of Emergency Department Crowding on Clinically Oriented Outcomes</t>
  </si>
  <si>
    <t>Academic Emergency Medicine 2009; 16(1): 1-10</t>
  </si>
  <si>
    <t>Soar, J;    Nolan, JP;    Bottiger, BW;    Perkins, GD;    Lott, C;    Carli, P;    Pellis, T;    Sandroni, C;    Skrifvars, MB;    Smith, GB;    Sunde, K;    Deakin, CD</t>
  </si>
  <si>
    <t>European Resuscitation Council Guidelines for Resuscitation 2015 Section 3. Adult advanced life support</t>
  </si>
  <si>
    <t>Resuscitation 2015; 95(): 100-147</t>
  </si>
  <si>
    <t>Marsell, R;    Einhorn, TA</t>
  </si>
  <si>
    <t>The biology of fracture healing</t>
  </si>
  <si>
    <t>Injury-international Journal of the Care of the Injured 2011; 42(6): 551-555</t>
  </si>
  <si>
    <t>Perkins, GD;    Handley, AJ;    Koster, RW;    Castren, M;    Smyth, MA;    Olasveengen, T;    Monsieurs, KG;    Raffay, V;    Grasner, JT;    Wenzel, V;    Ristagno, G;    Soar, J</t>
  </si>
  <si>
    <t>European Resuscitation Council Guidelines for Resuscitation 2015 Section 2. Adult basic life support and automated external defibrillation</t>
  </si>
  <si>
    <t>Resuscitation 2015; 95(): 81-99</t>
  </si>
  <si>
    <t>Koster, RW;    Baubin, MA;    Bossaert, LL;    Caballero, A;    Cassan, P;    Castren, M;    Granja, C;    Handley, AJ;    Monsieurs, KG;    Perkins, GD;    Raffay, V;    Sandroni, C</t>
  </si>
  <si>
    <t>European Resuscitation Council Guidelines for Resuscitation 2010 Section 2 Adult basic life support and use of automated external defibrillators</t>
  </si>
  <si>
    <t>Resuscitation 2010; 81(10): 1277-1292</t>
  </si>
  <si>
    <t>Nolan, JP;    Soar, J;    Cariou, A;    Cronberg, T;    Moulaert, VRM;    Deakin, CD;    Bottiger, BW;    Friberg, H;    Sunde, K;    Sandroni, C</t>
  </si>
  <si>
    <t>European Resuscitation Council and European Society of Intensive Care Medicine Guidelines for Post-resuscitation Care 2015 Section 5 of the European Resuscitation Council Guidelines for Resuscitation 2015</t>
  </si>
  <si>
    <t>Resuscitation 2015; 95(): 202-222</t>
  </si>
  <si>
    <t>Monsieurs, KG;    Nolan, JP;    Bossaert, LL;    Greif, R;    Maconochie, IK;    Nikolaou, NI;    Perkins, GD;    Soar, J;    Truhlar, A;    Wyllie, J;    Zideman, DA</t>
  </si>
  <si>
    <t>European Resuscitation Council Guidelines for Resuscitation 2015 Section 1. Executive summary</t>
  </si>
  <si>
    <t>Resuscitation 2015; 95(): 1-80</t>
  </si>
  <si>
    <t>Soar, J;    Perkins, GD;    Abbas, G;    Alfonzo, A;    Barelli, A;    Bierens, JJLM;    Brugger, H;    Deakin, CD;    Dunning, J;    Georgiou, M;    Handley, AJ;    Lockey, DJ;    Paal, P;    Sandroni, C;    Thies, KC;    Zideman, DA;    Nolan, JP</t>
  </si>
  <si>
    <t>European Resuscitation Council Guidelines for Resuscitation 2010 Section 8 Cardiac arrest in special circumstances Electrolyte abnormalities, poisoning, drowning, accidental hypothermia, hyperthermia, asthma, anaphylaxis, cardiac surgery, trauma, pregnanc</t>
  </si>
  <si>
    <t>Resuscitation 2010; 81(10): 1400-1433</t>
  </si>
  <si>
    <t>Neuhaus, M;    Eakin, EG;    Straker, L;    Owen, N;    Dunstan, DW;    Reid, N;    Healy, GN</t>
  </si>
  <si>
    <t>Reducing occupational sedentary time: a systematic review and meta-analysis of evidence on activity-permissive workstations</t>
  </si>
  <si>
    <t>Obesity Reviews 2014; 15(10): 822-838</t>
  </si>
  <si>
    <t>Diagnosis and Classification of Diabetes Mellitus</t>
  </si>
  <si>
    <t>Diabetes Care 2010; 33(): S62-S69</t>
  </si>
  <si>
    <t>Holick, MF;    Binkley, NC;    Bischoff-Ferrari, HA;    Gordon, CM;    Hanley, DA;    Heaney, RP;    Murad, MH;    Weaver, CM</t>
  </si>
  <si>
    <t>Evaluation, Treatment, and Prevention of Vitamin D Deficiency: an Endocrine Society Clinical Practice Guideline</t>
  </si>
  <si>
    <t>Journal of Clinical Endocrinology &amp; Metabolism 2011; 96(7): 1911-1930</t>
  </si>
  <si>
    <t>Shaw, JE;    Sicree, RA;    Zimmet, PZ</t>
  </si>
  <si>
    <t>Global estimates of the prevalence of diabetes for 2010 and 2030</t>
  </si>
  <si>
    <t>Diabetes Research and Clinical Practice 2010; 87(1): 4-14</t>
  </si>
  <si>
    <t>Standards of Medical Care in Diabetes-2014</t>
  </si>
  <si>
    <t>Diabetes Care 2014; 37(): S14-S80</t>
  </si>
  <si>
    <t>Inzucchi, SE;    Bergenstal, RM;    Buse, JB;    Diamant, M;    Ferrannini, E;    Nauck, M;    Peters, AL;    Tsapas, A;    Wender, R;    Matthews, DR</t>
  </si>
  <si>
    <t>Management of Hyperglycemia in Type 2 Diabetes: A Patient-Centered Approach</t>
  </si>
  <si>
    <t>Diabetes Care 2012; 35(6): 1364-1379</t>
  </si>
  <si>
    <t>Haugen, BR;    Alexander, EK;    Bible, KC;    Doherty, GM;    Mandel, SJ;    Nikiforov, YE;    Pacini, F;    Randolph, GW;    Sawka, AM;    Schlumberger, M;    Schuff, KG;    Sherman, SI;    Sosa, JA;    Steward, DL;    Tuttle, RM;    Wartofsky, L</t>
  </si>
  <si>
    <t>2015 American Thyroid Association Management Guidelines for Adult Patients with Thyroid Nodules and Differentiated Thyroid Cancer The American Thyroid Association Guidelines Task Force on Thyroid Nodules and Differentiated Thyroid Cancer</t>
  </si>
  <si>
    <t>Thyroid 2016; 26(1): 1-133</t>
  </si>
  <si>
    <t>Nathan, DM;    Buse, JB;    Davidson, MB;    Ferrannini, E;    Holman, RR;    Sherwin, R;    Zinman, B</t>
  </si>
  <si>
    <t>Medical Management of Hyperglycemia in Type 2 Diabetes: A Consensus Algorithm for the Initiation and Adjustment of Therapy A consensus statement of the American Diabetes Association and the European Association for the Study of Diabetes</t>
  </si>
  <si>
    <t>Diabetes Care 2009; 32(1): 193-203</t>
  </si>
  <si>
    <t>Whiting, DR;    Guariguata, L;    Weil, C;    Shaw, J</t>
  </si>
  <si>
    <t>IDF Diabetes Atlas: Global estimates of the prevalence of diabetes for 2011 and 2030</t>
  </si>
  <si>
    <t>Diabetes Research and Clinical Practice 2011; 94(3): 311-321</t>
  </si>
  <si>
    <t>Standards of Medical Care in Diabetes-2013</t>
  </si>
  <si>
    <t>Diabetes Care 2013; 36(): S11-S66</t>
  </si>
  <si>
    <t>Papatheodoridis, G;    Buti, M;    Cornberg, M;    Janssen, H;    Mutimer, D;    Pol, S;    Raimondo, G</t>
  </si>
  <si>
    <t>EASL Clinical Practice Guidelines: Management of chronic hepatitis B virus infection</t>
  </si>
  <si>
    <t>Journal of Hepatology 2012; 57(1): 167-185</t>
  </si>
  <si>
    <t>Banks, PA;    Bollen, TL;    Dervenis, C;    Gooszen, HG;    Johnson, CD;    Sarr, MG;    Tsiotos, GG;    Vege, SS</t>
  </si>
  <si>
    <t>Classification of acute pancreatitis-2012: revision of the Atlanta classification and definitions by international consensus</t>
  </si>
  <si>
    <t>Gut 2013; 62(1): 102-111</t>
  </si>
  <si>
    <t>Japanese classification of gastric carcinoma: 3rd English edition</t>
  </si>
  <si>
    <t>Gastric Cancer 2011; 14(2): 101-112</t>
  </si>
  <si>
    <t>Husby, S;    Koletzko, S;    Korponay-Szabo, IR;    Mearin, ML;    Phillips, A;    Shamir, R;    Troncone, R;    Giersiepen, K;    Branski, D;    Catassi, C;    Lelgeman, M;    Maki, M;    Ribes-Koninckx, C;    Ventura, A;    Zimmer, KP</t>
  </si>
  <si>
    <t>European Society for Pediatric Gastroenterology, Hepatology, and Nutrition Guidelines for the Diagnosis of Coeliac Disease</t>
  </si>
  <si>
    <t>Journal of Pediatric Gastroenterology and Nutrition 2012; 54(1): 136-160</t>
  </si>
  <si>
    <t>Hill, C;    Guarner, F;    Reid, G;    Gibson, GR;    Merenstein, DJ;    Pot, B;    Morelli, L;    Canani, RB;    Flint, HJ;    Salminen, S;    Calder, PC;    Sanders, ME</t>
  </si>
  <si>
    <t>The International Scientific Association for Probiotics and Prebiotics consensus statement on the scope and appropriate use of the term probiotic</t>
  </si>
  <si>
    <t>Nature Reviews Gastroenterology &amp; Hepatology 2014; 11(8): 506-514</t>
  </si>
  <si>
    <t>Younossi, ZM;    Koenig, AB;    Abdelatif, D;    Fazel, Y;    Henry, L;    Wymer, M</t>
  </si>
  <si>
    <t>Global Epidemiology of Nonalcoholic Fatty Liver Disease-Meta-Analytic Assessment of Prevalence, Incidence, and Outcomes</t>
  </si>
  <si>
    <t>Hepatology 2016; 64(1): 73-84</t>
  </si>
  <si>
    <t>Cani, PD;    Possemiers, S;    Van de Wiele, T;    Guiot, Y;    Everard, A;    Rottier, O;    Geurts, L;    Naslain, D;    Neyrinck, A;    Lambert, DM;    Muccioli, GG;    Delzenne, NM</t>
  </si>
  <si>
    <t>Changes in gut microbiota control inflammation in obese mice through a mechanism involving GLP-2-driven improvement of gut permeability</t>
  </si>
  <si>
    <t>Gut 2009; 58(8): 1091-1103</t>
  </si>
  <si>
    <t>Williams, CD;    Stengel, J;    Asike, MI;    Torres, DM;    Shaw, J;    Contreras, M;    Landt, CL;    Harrison, SA</t>
  </si>
  <si>
    <t>Prevalence of Nonalcoholic Fatty Liver Disease and Nonalcoholic Steatohepatitis Among a Largely Middle-Aged Population Utilizing Ultrasound and Liver Biopsy: A Prospective Study</t>
  </si>
  <si>
    <t>Gastroenterology 2011; 140(1): 124-131</t>
  </si>
  <si>
    <t>Lieberman, DA;    Rex, DK;    Winawer, SJ;    Giardiello, FM;    Johnson, DA;    Levin, TR</t>
  </si>
  <si>
    <t>Guidelines for Colonoscopy Surveillance After Screening and Polypectomy: A Consensus Update by the US Multi-Society Task Force on Colorectal Cancer</t>
  </si>
  <si>
    <t>Gastroenterology 2012; 143(3): 844-857</t>
  </si>
  <si>
    <t>Vrieze, A;    Van Nood, E;    Holleman, F;    Salojarvi, J;    Kootte, RS;    Bartelsman, JFWM;    Dallinga-Thie, GM;    Ackermans, MT;    Serlie, MJ;    Oozeer, R;    Derrien, M;    Druesne, A;    Vlieg, JETV;    Bloks, VW;    Groen, AK;    Heilig, HGHJ;</t>
  </si>
  <si>
    <t>Transfer of Intestinal Microbiota From Lean Donors Increases Insulin Sensitivity in Individuals With Metabolic Syndrome</t>
  </si>
  <si>
    <t>Gastroenterology 2012; 143(4): 913-+</t>
  </si>
  <si>
    <t>Tamura, K;    Peterson, D;    Peterson, N;    Stecher, G;    Nei, M;    Kumar, S</t>
  </si>
  <si>
    <t>MEGA5: Molecular Evolutionary Genetics Analysis Using Maximum Likelihood, Evolutionary Distance, and Maximum Parsimony Methods</t>
  </si>
  <si>
    <t>Molecular Biology and Evolution 2011; 28(10): 2731-2739</t>
  </si>
  <si>
    <t>Tamura, K;    Stecher, G;    Peterson, D;    Filipski, A;    Kumar, S</t>
  </si>
  <si>
    <t>MEGA6: Molecular Evolutionary Genetics Analysis Version 6.0</t>
  </si>
  <si>
    <t>Molecular Biology and Evolution 2013; 30(12): 2725-2729</t>
  </si>
  <si>
    <t>Kumar, S;    Stecher, G;    Tamura, K</t>
  </si>
  <si>
    <t>MEGA7: Molecular Evolutionary Genetics Analysis Version 7.0 for Bigger Datasets</t>
  </si>
  <si>
    <t>Molecular Biology and Evolution 2016; 33(7): 1870-1874</t>
  </si>
  <si>
    <t>Langmead, B;    Trapnell, C;    Pop, M;    Salzberg, SL</t>
  </si>
  <si>
    <t>Ultrafast and memory-efficient alignment of short DNA sequences to the human genome</t>
  </si>
  <si>
    <t>Genome Biology 2009; 10(3): 0-0</t>
  </si>
  <si>
    <t>Katoh, K;    Standley, DM</t>
  </si>
  <si>
    <t>MAFFT Multiple Sequence Alignment Software Version 7: Improvements in Performance and Usability</t>
  </si>
  <si>
    <t>Molecular Biology and Evolution 2013; 30(4): 772-780</t>
  </si>
  <si>
    <t>McKenna, A;    Hanna, M;    Banks, E;    Sivachenko, A;    Cibulskis, K;    Kernytsky, A;    Garimella, K;    Altshuler, D;    Gabriel, S;    Daly, M;    DePristo, MA</t>
  </si>
  <si>
    <t>The Genome Analysis Toolkit: A MapReduce framework for analyzing next-generation DNA sequencing data</t>
  </si>
  <si>
    <t>Genome Research 2010; 20(9): 1297-1303</t>
  </si>
  <si>
    <t>Anders, S;    Huber, W</t>
  </si>
  <si>
    <t>Differential expression analysis for sequence count data</t>
  </si>
  <si>
    <t>Genome Biology 2010; 11(10): 0-0</t>
  </si>
  <si>
    <t>Drummond, AJ;    Suchard, MA;    Xie, D;    Rambaut, A</t>
  </si>
  <si>
    <t>Bayesian Phylogenetics with BEAUti and the BEAST 1.7</t>
  </si>
  <si>
    <t>Molecular Biology and Evolution 2012; 29(8): 1969-1973</t>
  </si>
  <si>
    <t>Kim, D;    Pertea, G;    Trapnell, C;    Pimentel, H;    Kelley, R;    Salzberg, SL</t>
  </si>
  <si>
    <t>TopHat2: accurate alignment of transcriptomes in the presence of insertions, deletions and gene fusions</t>
  </si>
  <si>
    <t>Genome Biology 2013; 14(4): 0-0</t>
  </si>
  <si>
    <t xml:space="preserve">DePristo, MA;    Banks, E;    Poplin, R;    Garimella, KV;    Maguire, JR;    Hartl, C;    Philippakis, AA;    del Angel, G;    Rivas, MA;    Hanna, M;    McKenna, A;    Fennell, TJ;    Kernytsky, AM;    Sivachenko, AY;    Cibulskis, K;    Gabriel, SB;   </t>
  </si>
  <si>
    <t>A framework for variation discovery and genotyping using next-generation DNA sequencing data</t>
  </si>
  <si>
    <t>Nature Genetics 2011; 43(5): 491-+</t>
  </si>
  <si>
    <t>Friedman, RC;    Farh, KKH;    Burge, CB;    Bartel, DP</t>
  </si>
  <si>
    <t>Most mammalian mRNAs are conserved targets of microRNAs</t>
  </si>
  <si>
    <t>Genome Research 2009; 19(1): 92-105</t>
  </si>
  <si>
    <t>Kanda, Y</t>
  </si>
  <si>
    <t>Investigation of the freely available easy-to-use software ´EZR´ for medical statistics</t>
  </si>
  <si>
    <t>Bone Marrow Transplantation 2013; 48(3): 452-458</t>
  </si>
  <si>
    <t>Vardiman, JW;    Thiele, J;    Arber, DA;    Brunning, RD;    Borowitz, MJ;    Porwit, A;    Harris, NL;    Le Beau, MM;    Hellstrom-Lindberg, E;    Tefferi, A;    Bloomfield, CD</t>
  </si>
  <si>
    <t>The 2008 revision of the World Health Organization (WHO) classification of myeloid neoplasms and acute leukemia: rationale and important changes</t>
  </si>
  <si>
    <t>Blood 2009; 114(5): 937-951</t>
  </si>
  <si>
    <t>Ricciotti, E;    FitzGerald, GA</t>
  </si>
  <si>
    <t>Prostaglandins and Inflammation</t>
  </si>
  <si>
    <t>Arteriosclerosis Thrombosis and Vascular Biology 2011; 31(5): 986-1000</t>
  </si>
  <si>
    <t>Greenberg, PL;    Tuechler, H;    Schanz, J;    Sanz, G;    Garcia-Manero, G;    Sole, F;    Bennett, JM;    Bowen, D;    Fenaux, P;    Dreyfus, F;    Kantarjian, H;    Kuendgen, A;    Levis, A;    Malcovati, L;    Cazzola, M;    Cermak, J;    Fonatsch, C</t>
  </si>
  <si>
    <t>Revised International Prognostic Scoring System for Myelodysplastic Syndromes</t>
  </si>
  <si>
    <t>Blood 2012; 120(12): 2454-2465</t>
  </si>
  <si>
    <t>Rodeghiero, F;    Stasi, R;    Gernsheimer, T;    Michel, M;    Provan, D;    Arnold, DM;    Bussel, JB;    Cines, DB;    Chong, BH;    Cooper, N;    Godeau, B;    Lechner, K;    Mazzucconi, MG;    McMillan, R;    Sanz, MA;    Imbach, P;    Blanchette, V;</t>
  </si>
  <si>
    <t>Standardization of terminology, definitions and outcome criteria in immune thrombocytopenic purpura of adults and children: report from an international working group</t>
  </si>
  <si>
    <t>Blood 2009; 113(11): 2386-2393</t>
  </si>
  <si>
    <t xml:space="preserve">Ziegler-Heitbrock, L;    Ancuta, P;    Crowe, S;    Dalod, M;    Grau, V;    Hart, DN;    Leenen, PJM;    Liu, YJ;    MacPherson, G;    Randolph, GJ;    Scherberich, J;    Schmitz, J;    Shortman, K;    Sozzani, S;    Strobl, H;    Zembala, M;    Austyn, </t>
  </si>
  <si>
    <t>Nomenclature of monocytes and dendritic cells in blood</t>
  </si>
  <si>
    <t>Blood 2010; 116(16): E74-E80</t>
  </si>
  <si>
    <t>van Ryn, J;    Stangier, J;    Haertter, S;    Liesenfeld, KH;    Wienen, W;    Feuring, M;    Clemens, A</t>
  </si>
  <si>
    <t>Dabigatran etexilate - a novel, reversible, oral direct thrombin inhibitor: Interpretation of coagulation assays and reversal of anticoagulant activity</t>
  </si>
  <si>
    <t>Thrombosis and Haemostasis 2010; 103(6): 1116-1127</t>
  </si>
  <si>
    <t>Grimwade, D;    Hills, RK;    Moorman, AV;    Walker, H;    Chatters, S;    Goldstone, AH;    Wheatley, K;    Harrison, CJ;    Burnett, AK</t>
  </si>
  <si>
    <t>Refinement of cytogenetic classification in acute myeloid leukemia: determination of prognostic significance of rare recurring chromosomal abnormalities among 5876 younger adult patients treated in the United Kingdom Medical Research Council trials</t>
  </si>
  <si>
    <t>Blood 2010; 116(3): 354-365</t>
  </si>
  <si>
    <t>Libby, P</t>
  </si>
  <si>
    <t>Inflammation in Atherosclerosis</t>
  </si>
  <si>
    <t>Arteriosclerosis Thrombosis and Vascular Biology 2012; 32(9): 2045-2051</t>
  </si>
  <si>
    <t>Campo, E;    Swerdlow, SH;    Harris, NL;    Pileri, S;    Stein, H;    Jaffe, ES</t>
  </si>
  <si>
    <t>The 2008 WHO classification of lymphoid neoplasms and beyond: evolving concepts and practical applications</t>
  </si>
  <si>
    <t>Blood 2011; 117(19): 5019-5032</t>
  </si>
  <si>
    <t>Boucher, HW;    Talbot, GH;    Bradley, JS;    Edwards, JE;    Gilbert, D;    Rice, LB;    Scheld, M;    Spellberg, B;    Bartlett, J</t>
  </si>
  <si>
    <t>Bad Bugs, No Drugs: No ESKAPE! An Update from the Infectious Diseases Society of America</t>
  </si>
  <si>
    <t>Clinical Infectious Diseases 2009; 48(1): 1-12</t>
  </si>
  <si>
    <t>Scallan, E;    Griffin, PM;    Angulo, FJ;    Tauxe, RV;    Hoekstra, RM</t>
  </si>
  <si>
    <t>Foodborne Illness Acquired in the United States-Unspecified Agents</t>
  </si>
  <si>
    <t>Emerging Infectious Diseases 2011; 17(1): 16-22</t>
  </si>
  <si>
    <t>Scallan, E;    Hoekstra, RM;    Angulo, FJ;    Tauxe, RV;    Widdowson, MA;    Roy, SL;    Jones, JL;    Griffin, PM</t>
  </si>
  <si>
    <t>Foodborne Illness Acquired in the United States-Major Pathogens</t>
  </si>
  <si>
    <t>Emerging Infectious Diseases 2011; 17(1): 7-15</t>
  </si>
  <si>
    <t>Nakahira, K;    Haspel, JA;    Rathinam, VAK;    Lee, SJ;    Dolinay, T;    Lam, HC;    Englert, JA;    Rabinovitch, M;    Cernadas, M;    Kim, HP;    Fitzgerald, KA;    Ryter, SW;    Choi, AMK</t>
  </si>
  <si>
    <t>Autophagy proteins regulate innate immune responses by inhibiting the release of mitochondrial DNA mediated by the NALP3 inflammasome</t>
  </si>
  <si>
    <t>Nature Immunology 2011; 12(3): 222-U57</t>
  </si>
  <si>
    <t>Park, BJ;    Wannemuehler, KA;    Marston, BJ;    Govender, N;    Pappas, PG;    Chiller, TA</t>
  </si>
  <si>
    <t>Estimation of the current global burden of cryptococcal meningitis among persons living with HIV/AIDS</t>
  </si>
  <si>
    <t>Aids 2009; 23(4): 525-530</t>
  </si>
  <si>
    <t>Liu, C;    Bayer, A;    Cosgrove, SE;    Daum, RS;    Fridkin, SK;    Gorwitz, RJ;    Kaplan, SL;    Karchmer, AW;    Levine, DP;    Murray, BE;    Rybak, MJ;    Talan, DA;    Chambers, HF</t>
  </si>
  <si>
    <t>Clinical Practice Guidelines by the Infectious Diseases Society of America for the Treatment of Methicillin-Resistant Staphylococcus Aureus Infections in Adults and Children</t>
  </si>
  <si>
    <t>Clinical Infectious Diseases 2011; 52(3): E18-E55</t>
  </si>
  <si>
    <t>Spits, H;    Artis, D;    Colonna, M;    Diefenbach, A;    Di Santo, JP;    Eberl, G;    Koyasu, S;    Locksley, RM;    McKenzie, ANJ;    Mebius, RE;    Powrie, F;    Vivier, E</t>
  </si>
  <si>
    <t>Innate lymphoid cells - a proposal for uniform nomenclature</t>
  </si>
  <si>
    <t>Nature Reviews Immunology 2013; 13(2): 145-149</t>
  </si>
  <si>
    <t>Freifeld, AG;    Bow, EJ;    Sepkowitz, KA;    Boeckh, MJ;    Ito, JI;    Mullen, CA;    Raad, II;    Rolston, KV;    Young, JAH;    Wingard, JR</t>
  </si>
  <si>
    <t>Clinical Practice Guideline for the Use of Antimicrobial Agents in Neutropenic Patients with Cancer: 2010 Update by the Infectious Diseases Society of America</t>
  </si>
  <si>
    <t>Clinical Infectious Diseases 2011; 52(4): E56-E93</t>
  </si>
  <si>
    <t>Magiorakos, AP;    Srinivasan, A;    Carey, RB;    Carmeli, Y;    Falagas, ME;    Giske, CG;    Harbarth, S;    Hindler, JF;    Kahlmeter, G;    Olsson-Liljequist, B;    Paterson, DL;    Rice, LB;    Stelling, J;    Struelens, MJ;    Vatopoulos, A;    Web</t>
  </si>
  <si>
    <t>Multidrug-resistant, extensively drug-resistant and pandrug-resistant bacteria: an international expert proposal for interim standard definitions for acquired resistance</t>
  </si>
  <si>
    <t>Clinical Microbiology and Infection 2012; 18(3): 268-281</t>
  </si>
  <si>
    <t>Cohen, SH;    Gerding, DN;    Johnson, S;    Kelly, CP;    Loo, VG;    McDonald, LC;    Pepin, J;    Wilcox, MH</t>
  </si>
  <si>
    <t>Clinical Practice Guidelines for Clostridium difficile Infection in Adults: 2010 Update by the Society for Healthcare Epidemiology of America (SHEA) and the Infectious Diseases Society of America (IDSA)</t>
  </si>
  <si>
    <t>Infection Control and Hospital Epidemiology 2010; 31(5): 431-455</t>
  </si>
  <si>
    <t>Kumarasamy, KK;    Toleman, MA;    Walsh, TR;    Bagaria, J;    Butt, F;    Balakrishnan, R;    Chaudhary, U;    Doumith, M;    Giske, CG;    Irfan, S;    Krishnan, P;    Kumar, AV;    Maharjan, S;    Mushtaq, S;    Noorie, T;    Paterson, DL;    Pearson,</t>
  </si>
  <si>
    <t>Emergence of a new antibiotic resistance mechanism in India, Pakistan, and the UK: a molecular, biological, and epidemiological study</t>
  </si>
  <si>
    <t>Lancet Infectious Diseases 2010; 10(9): 597-602</t>
  </si>
  <si>
    <t>Liu, YY;    Wang, Y;    Walsh, TR;    Yi, LX;    Zhang, R;    Spencer, J;    Doi, Y;    Tian, GB;    Dong, BL;    Huang, XH;    Yu, LF;    Gu, DX;    Ren, HW;    Chen, XJ;    Lv, LC;    He, DD;    Zhou, HW;    Liang, ZS;    Liu, JH;    Shen, JZ</t>
  </si>
  <si>
    <t>Emergence of plasmid-mediated colistin resistance mechanism MCR-1 in animals and human beings in China: a microbiological and molecular biological study</t>
  </si>
  <si>
    <t>Lancet Infectious Diseases 2016; 16(2): 161-168</t>
  </si>
  <si>
    <t>Zankari, E;    Hasman, H;    Cosentino, S;    Vestergaard, M;    Rasmussen, S;    Lund, O;    Aarestrup, FM;    Larsen, MV</t>
  </si>
  <si>
    <t>Identification of acquired antimicrobial resistance genes</t>
  </si>
  <si>
    <t>Journal of Antimicrobial Chemotherapy 2012; 67(11): 2640-2644</t>
  </si>
  <si>
    <t>Laxminarayan, R;    Duse, A;    Wattal, C;    Zaidi, AKM;    Wertheim, HFL;    Sumpradit, N;    Vlieghe, E;    Hara, GL;    Gould, IM;    Goossens, H;    Greko, C;    So, AD;    Bigdeli, M;    Tomson, G;    Woodhouse, W;    Ombaka, E;    Peralta, AQ;    Q</t>
  </si>
  <si>
    <t>Antibiotic resistance-the need for global solutions</t>
  </si>
  <si>
    <t>Lancet Infectious Diseases 2013; 13(12): 1057-1098</t>
  </si>
  <si>
    <t>Jemal, A;    Bray, F;    Center, MM;    Ferlay, J;    Ward, E;    Forman, D</t>
  </si>
  <si>
    <t>Global Cancer Statistics</t>
  </si>
  <si>
    <t>Ca-a Cancer Journal For Clinicians 2011; 61(2): 69-90</t>
  </si>
  <si>
    <t>Torre, LA;    Bray, F;    Siegel, RL;    Ferlay, J;    Lortet-Tieulent, J;    Jemal, A</t>
  </si>
  <si>
    <t>Global Cancer Statistics, 2012</t>
  </si>
  <si>
    <t>Ca-a Cancer Journal For Clinicians 2015; 65(2): 87-108</t>
  </si>
  <si>
    <t>Ferlay, J;    Soerjomataram, I;    Dikshit, R;    Eser, S;    Mathers, C;    Rebelo, M;    Parkin, DM;    Forman, D;    Bray, F</t>
  </si>
  <si>
    <t>Cancer incidence and mortality worldwide: Sources, methods and major patterns in GLOBOCAN 2012</t>
  </si>
  <si>
    <t>International Journal of Cancer 2015; 136(5): E359-E386</t>
  </si>
  <si>
    <t>Ferlay, J;    Shin, HR;    Bray, F;    Forman, D;    Mathers, C;    Parkin, DM</t>
  </si>
  <si>
    <t>Estimates of worldwide burden of cancer in 2008: GLOBOCAN 2008</t>
  </si>
  <si>
    <t>International Journal of Cancer 2010; 127(12): 2893-2917</t>
  </si>
  <si>
    <t>Siegel, R;    Naishadham, D;    Jemal, A</t>
  </si>
  <si>
    <t>Cancer Statistics, 2012</t>
  </si>
  <si>
    <t>Ca-a Cancer Journal For Clinicians 2012; 62(1): 10-29</t>
  </si>
  <si>
    <t>Jemal, A;    Siegel, R;    Xu, JQ;    Ward, E</t>
  </si>
  <si>
    <t>Cancer Statistics, 2010</t>
  </si>
  <si>
    <t>Ca-a Cancer Journal For Clinicians 2010; 60(5): 277-300</t>
  </si>
  <si>
    <t>Siegel, RL;    Miller, KD;    Jemal, A</t>
  </si>
  <si>
    <t>Cancer Statistics, 2016</t>
  </si>
  <si>
    <t>Ca-a Cancer Journal For Clinicians 2016; 66(1): 7-30</t>
  </si>
  <si>
    <t>Eisenhauer, EA;    Therasse, P;    Bogaerts, J;    Schwartz, LH;    Sargent, D;    Ford, R;    Dancey, J;    Arbuck, S;    Gwyther, S;    Mooney, M;    Rubinstein, L;    Shankar, L;    Dodd, L;    Kaplan, R;    Lacombe, D;    Verweij, J</t>
  </si>
  <si>
    <t>New response evaluation criteria in solid tumours: Revised RECIST guideline (version 1.1)</t>
  </si>
  <si>
    <t>European Journal of Cancer 2009; 45(2): 228-247</t>
  </si>
  <si>
    <t>Cancer statistics, 2013</t>
  </si>
  <si>
    <t>Ca-a Cancer Journal For Clinicians 2013; 63(1): 11-30</t>
  </si>
  <si>
    <t>Siegel, R;    Ma, JM;    Zou, ZH;    Jemal, A</t>
  </si>
  <si>
    <t>Cancer Statistics, 2014</t>
  </si>
  <si>
    <t>Ca-a Cancer Journal For Clinicians 2014; 64(1): 9-29</t>
  </si>
  <si>
    <t>Merikangas, KR;    He, JP;    Burstein, M;    Swanson, SA;    Avenevoli, S;    Cui, LH;    Benjet, C;    Georgiades, K;    Swendsen, J</t>
  </si>
  <si>
    <t>Lifetime Prevalence of Mental Disorders in U.S. Adolescents: Results from the National Comorbidity Survey Replication-Adolescent Supplement (NCS-A)</t>
  </si>
  <si>
    <t>Journal of the American Academy of Child and Adolescent Psychiatry 2010; 49(10): 980-989</t>
  </si>
  <si>
    <t>Shonkoff, JP;    Garner, AS</t>
  </si>
  <si>
    <t>The Lifelong Effects of Early Childhood Adversity and Toxic Stress</t>
  </si>
  <si>
    <t>Pediatrics 2012; 129(1): E232-E246</t>
  </si>
  <si>
    <t>Stoll, BJ;    Hansen, NI;    Bell, EF;    Shankaran, S;    Laptook, AR;    Walsh, MC;    Hale, EC;    Newman, NS;    Schibler, K;    Carlo, WA;    Kennedy, KA;    Poindexter, BB;    Finer, NN;    Ehrenkranz, RA;    Duara, S;    Sanchez, PJ;    O´Shea, TM;</t>
  </si>
  <si>
    <t>Neonatal Outcomes of Extremely Preterm Infants From the NICHD Neonatal Research Network</t>
  </si>
  <si>
    <t>Pediatrics 2010; 126(3): 443-456</t>
  </si>
  <si>
    <t>Cole, TJ;    Lobstein, T</t>
  </si>
  <si>
    <t>Extended international (IOTF) body mass index cut-offs for thinness, overweight and obesity</t>
  </si>
  <si>
    <t>Pediatric Obesity 2012; 7(4): 284-294</t>
  </si>
  <si>
    <t>Fenton, TR;    Kim, JH</t>
  </si>
  <si>
    <t>A systematic review and meta-analysis to revise the Fenton growth chart for preterm infants</t>
  </si>
  <si>
    <t>Bmc Pediatrics 2013; 13(): 0-0</t>
  </si>
  <si>
    <t>Dawson, G;    Rogers, S;    Munson, J;    Smith, M;    Winter, J;    Greenson, J;    Donaldson, A;    Varley, J</t>
  </si>
  <si>
    <t>Randomized, Controlled Trial of an Intervention for Toddlers With Autism: The Early Start Denver Model</t>
  </si>
  <si>
    <t>Pediatrics 2010; 125(1): E17-E23</t>
  </si>
  <si>
    <t>Wolraich, M;    Brown, L;    Brown, RT;    DuPaul, G;    Earls, M;    Feldman, HM;    Ganiats, TG;    Kaplanek, B;    Meyer, B;    Perrin, J;    Pierce, K;    Reiff, M;    Stein, MT;    Visser, S</t>
  </si>
  <si>
    <t>ADHD: Clinical Practice Guideline for the Diagnosis, Evaluation, and Treatment of Attention-Deficit/Hyperactivity Disorder in Children and Adolescents</t>
  </si>
  <si>
    <t>Pediatrics 2011; 128(5): 1007-1022</t>
  </si>
  <si>
    <t>Wang, J;    Iannotti, RJ;    Nansel, TR</t>
  </si>
  <si>
    <t>School Bullying Among Adolescents in the United States: Physical, Verbal, Relational, and Cyber</t>
  </si>
  <si>
    <t>Journal of Adolescent Health 2009; 45(4): 368-375</t>
  </si>
  <si>
    <t>Boyle, CA;    Boulet, S;    Schieve, LA;    Cohen, RA;    Blumberg, SJ;    Yeargin-Allsopp, M;    Visser, S;    Kogan, MD</t>
  </si>
  <si>
    <t>Trends in the Prevalence of Developmental Disabilities in US Children, 1997-2008</t>
  </si>
  <si>
    <t>Pediatrics 2011; 127(6): 1034-1042</t>
  </si>
  <si>
    <t>Valderas, JM;    Starfield, B;    Sibbald, B;    Salisbury, C;    Roland, M</t>
  </si>
  <si>
    <t>Defining Comorbidity: Implications for Understanding Health and Health Services</t>
  </si>
  <si>
    <t>Annals of Family Medicine 2009; 7(4): 357-363</t>
  </si>
  <si>
    <t>Bodenheimer, T;    Sinsky, C</t>
  </si>
  <si>
    <t>From Triple to Quadruple Aim: Care of the Patient Requires Care of the Provider</t>
  </si>
  <si>
    <t>Annals of Family Medicine 2014; 12(6): 573-576</t>
  </si>
  <si>
    <t>Deyo, RA;    Mirza, SK;    Turner, JA;    Martin, BI</t>
  </si>
  <si>
    <t>Overtreating Chronic Back Pain: Time to Back Off?</t>
  </si>
  <si>
    <t>Journal of the American Board of Family Medicine 2009; 22(1): 62-68</t>
  </si>
  <si>
    <t>Arroll, B;    Goodyear-Smith, F;    Crengle, S;    Gunn, J;    Kerse, N;    Fishman, T;    Falloon, K;    Hatcher, S</t>
  </si>
  <si>
    <t>Validation of PHQ-2 and PHQ-9 to Screen for Major Depression in the Primary Care Population</t>
  </si>
  <si>
    <t>Annals of Family Medicine 2010; 8(4): 348-353</t>
  </si>
  <si>
    <t>Salisbury, C;    Johnson, L;    Purdy, S;    Valderas, JM;    Montgomery, AA</t>
  </si>
  <si>
    <t>Epidemiology and impact of multimorbidity in primary care: a retrospective cohort study</t>
  </si>
  <si>
    <t>British Journal of General Practice 2011; 61(582): 0-0</t>
  </si>
  <si>
    <t>Nutting, PA;    Miller, WL;    Crabtree, BF;    Jaen, CR;    Stewart, EE;    Stange, KC</t>
  </si>
  <si>
    <t>Initial Lessons From the First National Demonstration Project on Practice Transformation to a Patient-Centered Medical Home</t>
  </si>
  <si>
    <t>Annals of Family Medicine 2009; 7(3): 254-260</t>
  </si>
  <si>
    <t>Petterson, SM;    Liaw, WR;    Phillips, RL;    Rabin, DL;    Meyers, DS;    Bazemore, AW</t>
  </si>
  <si>
    <t>Projecting US Primary Care Physician Workforce Needs: 2010-2025</t>
  </si>
  <si>
    <t>Annals of Family Medicine 2012; 10(6): 503-509</t>
  </si>
  <si>
    <t>Glynn, LG;    Valderas, JM;    Healy, P;    Burke, E;    Newell, J;    Gillespie, P;    Murphy, AW</t>
  </si>
  <si>
    <t>The prevalence of multimorbidity in primary care and its effect on health care utilization and cost</t>
  </si>
  <si>
    <t>Family Practice 2011; 28(5): 516-523</t>
  </si>
  <si>
    <t>Bennett, IM;    Chen, J;    Soroui, JS;    White, S</t>
  </si>
  <si>
    <t>The Contribution of Health Literacy to Disparities in Self-Rated Health Status and Preventive Health Behaviors in Older Adults</t>
  </si>
  <si>
    <t>Annals of Family Medicine 2009; 7(3): 204-211</t>
  </si>
  <si>
    <t>Nelson, RH</t>
  </si>
  <si>
    <t>Hyperlipidemia as a Risk Factor for Cardiovascular Disease</t>
  </si>
  <si>
    <t>Primary Care 2013; 40(1): 195-+</t>
  </si>
  <si>
    <t xml:space="preserve">Lang, RM;    Badano, LP;    Mor-Avi, V;    Afilalo, J;    Armstrong, A;    Ernande, L;    Flachskampf, FA;    Foster, E;    Goldstein, SA;    Kuznetsova, T;    Lancellotti, P;    Muraru, D;    Picard, MH;    Rietzschel, ER;    Rudski, L;    Spencer, KT;  </t>
  </si>
  <si>
    <t>Recommendations for Cardiac Chamber Quantification by Echocardiography in Adults: An Update from the American Society of Echocardiography and the European Association of Cardiovascular Imaging</t>
  </si>
  <si>
    <t>European Heart Journal-cardiovascular Imaging 2015; 16(3): 233-271</t>
  </si>
  <si>
    <t>Rubinov, M;    Sporns, O</t>
  </si>
  <si>
    <t>Complex network measures of brain connectivity: Uses and interpretations</t>
  </si>
  <si>
    <t>Neuroimage 2010; 52(3): 1059-1069</t>
  </si>
  <si>
    <t>Power, JD;    Barnes, KA;    Snyder, AZ;    Schlaggar, BL;    Petersen, SE</t>
  </si>
  <si>
    <t>Spurious but systematic correlations in functional connectivity MRI networks arise from subject motion</t>
  </si>
  <si>
    <t>Neuroimage 2012; 59(3): 2142-2154</t>
  </si>
  <si>
    <t>Smith, SM;    Nichols, TE</t>
  </si>
  <si>
    <t>Threshold-free cluster enhancement: Addressing problems of smoothing, threshold dependence and localisation in cluster inference</t>
  </si>
  <si>
    <t>Neuroimage 2009; 44(1): 83-98</t>
  </si>
  <si>
    <t>Wahl, RL;    Jacene, H;    Kasamon, Y;    Lodge, MA</t>
  </si>
  <si>
    <t>From RECIST to PERCIST: Evolving Considerations for PET Response Criteria in Solid Tumors</t>
  </si>
  <si>
    <t>Journal of Nuclear Medicine 2009; 50(): 122S-150S</t>
  </si>
  <si>
    <t>Pignon, JP;    le Maitre, A;    Maillard, E;    Bourhis, J</t>
  </si>
  <si>
    <t>Meta-analysis of chemotherapy in head and neck cancer (MACH-NC): An update on 93 randomised trials and 17,346 patients</t>
  </si>
  <si>
    <t>Radiotherapy and Oncology 2009; 92(1): 4-14</t>
  </si>
  <si>
    <t>Klein, S;    Staring, M;    Murphy, K;    Viergever, MA;    Pluim, JPW</t>
  </si>
  <si>
    <t>elastix: A Toolbox for Intensity-Based Medical Image Registration</t>
  </si>
  <si>
    <t>Ieee Transactions On Medical Imaging 2010; 29(1): 196-205</t>
  </si>
  <si>
    <t>Murphy, K;    Birn, RM;    Handwerker, DA;    Jones, TB;    Bandettini, PA</t>
  </si>
  <si>
    <t>The impact of global signal regression on resting state correlations: Are anti-correlated networks introduced?</t>
  </si>
  <si>
    <t>Neuroimage 2009; 44(3): 893-905</t>
  </si>
  <si>
    <t>Barentsz, JO;    Richenberg, J;    Clements, R;    Choyke, P;    Verma, S;    Villeirs, G;    Rouviere, O;    Logager, V;    Futterer, JJ</t>
  </si>
  <si>
    <t>ESUR prostate MR guidelines 2012</t>
  </si>
  <si>
    <t>European Radiology 2012; 22(4): 746-757</t>
  </si>
  <si>
    <t>Van Dijk, KRA;    Sabuncu, MR;    Buckner, RL</t>
  </si>
  <si>
    <t>The influence of head motion on intrinsic functional connectivity MRI</t>
  </si>
  <si>
    <t>Neuroimage 2012; 59(1): 431-438</t>
  </si>
  <si>
    <t>de Morton, NA</t>
  </si>
  <si>
    <t>The PEDro scale is a valid measure of the methodological quality of clinical trials: a demographic study</t>
  </si>
  <si>
    <t>AUSTRALIAN JOURNAL OF PHYSIOTHERAPY 2009; 55(2): 129-133</t>
  </si>
  <si>
    <t>Terrio, H;    Brenner, LA;    Ivins, BJ;    Cho, JM;    Helmick, K;    Schwab, K;    Scally, K;    Bretthauer, R;    Warden, D</t>
  </si>
  <si>
    <t>Traumatic Brain Injury Screening: Preliminary Findings in a US Army Brigade Combat Team</t>
  </si>
  <si>
    <t>Journal of Head Trauma Rehabilitation 2009; 24(1): 14-23</t>
  </si>
  <si>
    <t>Zijlstra, A;    Mancini, M;    Lindemann, U;    Chiari, L;    Zijlstra, W</t>
  </si>
  <si>
    <t>Sit-stand and stand-sit transitions in older adults and patients with Parkinson´s disease: event detection based on motion sensors versus force plates</t>
  </si>
  <si>
    <t>Journal of Neuroengineering and Rehabilitation 2012; 9(): 0-0</t>
  </si>
  <si>
    <t>Corrigan, JD;    Selassie, AW;    Orman, JA</t>
  </si>
  <si>
    <t>The Epidemiology of Traumatic Brain Injury</t>
  </si>
  <si>
    <t>Journal of Head Trauma Rehabilitation 2010; 25(2): 72-80</t>
  </si>
  <si>
    <t>Menon, DK;    Schwab, K;    Wright, DW;    Maas, AI</t>
  </si>
  <si>
    <t>Position Statement: Definition of Traumatic Brain Injury</t>
  </si>
  <si>
    <t>Archives of Physical Medicine and Rehabilitation 2010; 91(11): 1637-1640</t>
  </si>
  <si>
    <t>Powers, CM</t>
  </si>
  <si>
    <t>The Influence of Abnormal Hip Mechanics on Knee Injury: A Biomechanical Perspective</t>
  </si>
  <si>
    <t>Journal of Orthopaedic &amp; Sports Physical Therapy 2010; 40(2): 42-51</t>
  </si>
  <si>
    <t>Needham, DM;    Korupolu, R;    Zanni, JM;    Pradhan, P;    Colantuoni, E;    Palmer, JB;    Brower, RG;    Fan, E</t>
  </si>
  <si>
    <t>Early Physical Medicine and Rehabilitation for Patients With Acute Respiratory Failure: A Quality Improvement Project</t>
  </si>
  <si>
    <t>Archives of Physical Medicine and Rehabilitation 2010; 91(4): 536-542</t>
  </si>
  <si>
    <t>Banala, SK;    Kim, SH;    Agrawal, SK;    Scholz, JP</t>
  </si>
  <si>
    <t>Robot Assisted Gait Training With Active Leg Exoskeleton (ALEX)</t>
  </si>
  <si>
    <t>Ieee Transactions On Neural Systems and Rehabilitation Engineering 2009; 17(1): 2-8</t>
  </si>
  <si>
    <t>Scheme, E;    Englehart, K</t>
  </si>
  <si>
    <t>Electromyogram pattern recognition for control of powered upper-limb prostheses: State of the art and challenges for clinical use</t>
  </si>
  <si>
    <t>Journal of Rehabilitation Research and Development 2011; 48(6): 643-659</t>
  </si>
  <si>
    <t>Lew, HL;    Otis, JD;    Tun, C;    Kerns, RD;    Clark, ME;    Cifu, DX</t>
  </si>
  <si>
    <t>Prevalence of chronic pain, posttraumatic stress disorder, and persistent postconcussive symptoms in OIF/OEF veterans: Polytrauma clinical triad</t>
  </si>
  <si>
    <t>Journal of Rehabilitation Research and Development 2009; 46(6): 697-702</t>
  </si>
  <si>
    <t>Quanjer, PH;    Stanojevic, S;    Cole, TJ;    Baur, X;    Hall, GL;    Culver, BH;    Enright, PL;    Hankinson, JL;    Ip, MSM;    Zheng, JP;    Stocks, J</t>
  </si>
  <si>
    <t>Multi-ethnic reference values for spirometry for the 3-95-yr age range: the global lung function 2012 equations</t>
  </si>
  <si>
    <t>European Respiratory Journal 2012; 40(6): 1324-1343</t>
  </si>
  <si>
    <t>Aletaha, D;    Neogi, T;    Silman, AJ;    Funovits, J;    Felson, DT;    Bingham, CO;    Birnbaum, NS;    Burmester, GR;    Bykerk, VP;    Cohen, MD;    Combe, B;    Costenbader, KH;    Dougados, M;    Emery, P;    Ferraccioli, G;    Hazes, JMW;    Hobbs</t>
  </si>
  <si>
    <t>2010 Rheumatoid Arthritis Classification Criteria An American College of Rheumatology/European League Against Rheumatism Collaborative Initiative</t>
  </si>
  <si>
    <t>Arthritis and Rheumatism 2010; 62(9): 2569-2581</t>
  </si>
  <si>
    <t>Jennette, JC;    Falk, RJ;    Bacon, PA;    Basu, N;    Cid, MC;    Ferrario, F;    Flores-Suarez, LF;    Gross, WL;    Guillevin, L;    Hagen, EC;    Hoffman, GS;    Jayne, DR;    Kallenberg, CGM;    Lamprecht, P;    Langford, CA;    Luqmani, RA;    Mahr</t>
  </si>
  <si>
    <t>2012 Revised International Chapel Hill Consensus Conference Nomenclature of Vasculitides</t>
  </si>
  <si>
    <t>Arthritis and Rheumatism 2013; 65(1): 1-11</t>
  </si>
  <si>
    <t>Wolfe, F;    Clauw, DJ;    Fitzcharles, MA;    Goldenberg, DL;    Katz, RS;    Mease, P;    Russell, AS;    Russell, IJ;    Winfield, JB;    Yunus, MB</t>
  </si>
  <si>
    <t>The American College of Rheumatology Preliminary Diagnostic Criteria for Fibromyalgia and Measurement of Symptom Severity</t>
  </si>
  <si>
    <t>Arthritis Care &amp; Research 2010; 62(5): 600-610</t>
  </si>
  <si>
    <t>2010 Rheumatoid arthritis classification criteria: an American College of Rheumatology/European League Against Rheumatism collaborative initiative</t>
  </si>
  <si>
    <t>Annals of the Rheumatic Diseases 2010; 69(9): 1580-1588</t>
  </si>
  <si>
    <t>Rudwaleit, M;    van der Heijde, D;    Landewe, R;    Listing, J;    Akkoc, N;    Brandt, J;    Braun, J;    Chou, CT;    Collantes-Estevez, E;    Dougados, M;    Huang, F;    Gu, J;    Khan, MA;    Kirazli, Y;    Maksymowych, WP;    Mielants, H;    Soren</t>
  </si>
  <si>
    <t>The development of Assessment of SpondyloArthritis international Society classification criteria for axial spondyloarthritis (part II): validation and final selection</t>
  </si>
  <si>
    <t>Annals of the Rheumatic Diseases 2009; 68(6): 777-783</t>
  </si>
  <si>
    <t>Hochberg, MC;    Altman, RD;    April, KT;    Benkhalti, M;    Guyatt, G;    McGowan, J;    Towheed, T;    Welch, V;    Wells, G;    Tugwell, P</t>
  </si>
  <si>
    <t>American College of Rheumatology 2012 recommendations for the use of nonpharmacologic and pharmacologic therapies in osteoarthritis of the hand, hip, and knee</t>
  </si>
  <si>
    <t>Arthritis Care &amp; Research 2012; 64(4): 465-474</t>
  </si>
  <si>
    <t>Petri, M;    Orbai, AM;    Alarcon, GS;    Gordon, C;    Merrill, JT;    Fortin, PR;    Bruce, IN;    Isenberg, D;    Wallace, DJ;    Nived, O;    Sturfelt, G;    Ramsey-Goldman, R;    Bae, SC;    Hanly, JG;    Sanchez-Guerrero, J;    Clarke, A;    Aranow</t>
  </si>
  <si>
    <t>Derivation and validation of the systemic lupus international collaborating clinics classification criteria for systemic lupus erythematosus</t>
  </si>
  <si>
    <t>Arthritis and Rheumatism 2012; 64(8): 2677-2686</t>
  </si>
  <si>
    <t>Hawker, GA;    Mian, S;    Kendzerska, T;    French, M</t>
  </si>
  <si>
    <t>Measures of Adult Pain Visual Analog Scale for Pain (VAS Pain), Numeric Rating Scale for Pain (NRS Pain), McGill Pain Questionnaire (MPQ), Short-Form McGill Pain Questionnaire (SF-MPQ), Chronic Pain Grade Scale (CPGS), Short Form-36 Bodily Pain Scale (SF-</t>
  </si>
  <si>
    <t>Arthritis Care &amp; Research 2011; 63(): S240-S252</t>
  </si>
  <si>
    <t xml:space="preserve">Singh, JA;    Furst, DE;    Bharat, A;    Curtis, JR;    Kavanaugh, AF;    Kremer, JM;    Moreland, LW;    O´Dell, J;    Winthrop, KL;    Beukelman, T;    Bridges, SL;    Chatham, WW;    Paulus, HE;    Suarez-Almazor, M;    Bombardier, C;    Dougados, M; </t>
  </si>
  <si>
    <t>2012 Update of the 2008 American College of Rheumatology Recommendations for the Use of Disease-Modifying Antirheumatic Drugs and Biologic Agents in the Treatment of Rheumatoid Arthritis</t>
  </si>
  <si>
    <t>Arthritis Care &amp; Research 2012; 64(5): 625-639</t>
  </si>
  <si>
    <t>van den Hoogen, F;    Khanna, D;    Fransen, J;    Johnson, SR;    Baron, M;    Tyndall, A;    Matucci-Cerinic, M;    Naden, RP;    Medsger, TA;    Carreira, PE;    Riemekasten, G;    Clements, PJ;    Denton, CP;    Distler, O;    Allanore, Y;    Furst, D</t>
  </si>
  <si>
    <t>2013 Classification Criteria for Systemic Sclerosis An American College of Rheumatology/European League Against Rheumatism Collaborative Initiative</t>
  </si>
  <si>
    <t>Arthritis and Rheumatism 2013; 65(11): 2737-2747</t>
  </si>
  <si>
    <t>Moher, D;    Hopewell, S;    Schulz, KF;    Montori, V;    Gotzsche, PC;    Devereaux, PJ;    Elbourne, D;    Egger, M;    Altman, DG</t>
  </si>
  <si>
    <t>CONSORT 2010 explanation and elaboration: Updated guidelines for reporting parallel group randomised trials</t>
  </si>
  <si>
    <t>International Journal of Surgery 2012; 10(1): 28-55</t>
  </si>
  <si>
    <t xml:space="preserve">Agha, RA;    Fowler, AJ;    Saeta, A;    Barai, I;    Rajmohan, S;    Orgill, DP;    Afifi, R;    Al-Ahmadi, R;    Albrecht, J;    Alsawadi, A;    Aronson, J;    Ather, MH;    Bashashati, M;    Basu, S;    Bradley, P;    Chalkoo, M;    Challacombe, B;    </t>
  </si>
  <si>
    <t>The SCARE Statement: Consensus-based surgical case report guidelines</t>
  </si>
  <si>
    <t>International Journal of Surgery 2016; 34(): 180-186</t>
  </si>
  <si>
    <t>Lafaro, KJ;    Demirjian, AN;    Pawlik, TM</t>
  </si>
  <si>
    <t>Epidemiology of Hepatocellular Carcinoma</t>
  </si>
  <si>
    <t>Surgical Oncology Clinics of North America 2015; 24(1): 1-+</t>
  </si>
  <si>
    <t>Kurman, RJ;    Shih, IM</t>
  </si>
  <si>
    <t>The Origin and Pathogenesis of Epithelial Ovarian Cancer: A Proposed Unifying Theory</t>
  </si>
  <si>
    <t>American Journal of Surgical Pathology 2010; 34(3): 433-443</t>
  </si>
  <si>
    <t>von Elm, E;    Altman, DG;    Egger, M;    Pocock, SJ;    Gotzsche, PC;    Vandenbroucke, JP</t>
  </si>
  <si>
    <t>The Strengthening the Reporting of Observational Studies in Epidemiology (STROBE) Statement: Guidelines for reporting observational studies</t>
  </si>
  <si>
    <t>International Journal of Surgery 2014; 12(12): 1495-1499</t>
  </si>
  <si>
    <t>Makary, MA;    Segev, DL;    Pronovost, PJ;    Syin, D;    Bandeen-Roche, K;    Patel, P;    Takenaga, R;    Devgan, L;    Holzmueller, CG;    Tian, J;    Fried, LP</t>
  </si>
  <si>
    <t>Frailty as a Predictor of Surgical Outcomes in Older Patients</t>
  </si>
  <si>
    <t>Journal of the American College of Surgeons 2010; 210(6): 901-908</t>
  </si>
  <si>
    <t>Matsuo, S;    Imai, E;    Horio, M;    Yasuda, Y;    Tomita, K;    Nitta, K;    Yamagata, K;    Tomino, Y;    Yokoyama, H;    Hishida, A</t>
  </si>
  <si>
    <t>Revised Equations for Estimated GFR From Serum Creatinine in Japan</t>
  </si>
  <si>
    <t>American Journal of Kidney Diseases 2009; 53(6): 982-992</t>
  </si>
  <si>
    <t>Schwartz, GJ;    Munoz, A;    Schneider, MF;    Mak, RH;    Kaskel, F;    Warady, BA;    Furth, SL</t>
  </si>
  <si>
    <t>New Equations to Estimate GFR in Children with CKD</t>
  </si>
  <si>
    <t>Journal of the American Society of Nephrology 2009; 20(3): 629-637</t>
  </si>
  <si>
    <t>Campbell, SC;    Novick, AC;    Belldegrun, A;    Blute, ML;    Chow, GK;    Derweesh, IH;    Faraday, MM;    Kaouk, JH;    Leveillee, RJ;    Matin, SF;    Russo, P;    Uzzo, RG</t>
  </si>
  <si>
    <t>Guideline for Management of the Clinical T1 Renal Mass</t>
  </si>
  <si>
    <t>Journal of Urology 2009; 182(4): 1271-1279</t>
  </si>
  <si>
    <t>Heidenreich, A;    Bastian, PJ;    Bellmunt, J;    Bolla, M;    Joniau, S;    van der Kwast, T;    Mason, M;    Matveev, V;    Wiegel, T;    Zattoni, F;    Mottet, N</t>
  </si>
  <si>
    <t>EAU Guidelines on Prostate Cancer. Part 1: Screening, Diagnosis, and Local Treatment with Curative Intent-Update 2013</t>
  </si>
  <si>
    <t>European Urology 2014; 65(1): 124-137</t>
  </si>
  <si>
    <t>Ljungberg, B;    Bensalah, K;    Canfield, S;    Dabestani, S;    Hofmann, F;    Hora, M;    Kuczyk, MA;    Lam, T;    Marconi, L;    Merseburger, AS;    Mulders, P;    Powles, T;    Staehler, M;    Volpe, A;    Bex, A</t>
  </si>
  <si>
    <t>EAU Guidelines on Renal Cell Carcinoma: 2014 Update</t>
  </si>
  <si>
    <t>European Urology 2015; 67(5): 913-924</t>
  </si>
  <si>
    <t>Ljungberg, B;    Cowan, NC;    Hanbury, DC;    Hora, M;    Kuczyk, MA;    Merseburger, AS;    Patard, JJ;    Mulders, PFA;    Sinescu, IC</t>
  </si>
  <si>
    <t>EAU Guidelines on Renal Cell Carcinoma: The 2010 Update</t>
  </si>
  <si>
    <t>European Urology 2010; 58(3): 398-406</t>
  </si>
  <si>
    <t>Heidenreich, A;    Bellmunt, J;    Bolla, M;    Joniau, S;    Mason, M;    Matveev, V;    Mottet, N;    Schmid, HP;    van der Kwast, T;    Wiegel, T;    Zattoni, F</t>
  </si>
  <si>
    <t>EAU Guidelines on Prostate Cancer. Part 1: Screening, Diagnosis, and Treatment of Clinically Localised Disease</t>
  </si>
  <si>
    <t>European Urology 2011; 59(1): 61-71</t>
  </si>
  <si>
    <t>Kutikov, A;    Uzzo, RG</t>
  </si>
  <si>
    <t>The RENAL Nephrometry Score: A Comprehensive Standardized System for Quantitating Renal Tumor Size, Location and Depth</t>
  </si>
  <si>
    <t>Journal of Urology 2009; 182(3): 844-853</t>
  </si>
  <si>
    <t>Haylen, BT;    de Ridder, D;    Freeman, RM;    Swift, SE;    Berghmans, B;    Lee, J;    Monga, A;    Petri, E;    Rizk, DE;    Sand, PK;    Schaer, GN</t>
  </si>
  <si>
    <t>An International Urogynecological Association (IUGA)/International Continence Society (ICS) joint report on the terminology for female pelvic floor dysfunction</t>
  </si>
  <si>
    <t>International Urogynecology Journal 2010; 21(1): 5-26</t>
  </si>
  <si>
    <t>Center, MM;    Jemal, A;    Lortet-Tieulent, J;    Ward, E;    Ferlay, J;    Brawley, O;    Bray, F</t>
  </si>
  <si>
    <t>International Variation in Prostate Cancer Incidence and Mortality Rates</t>
  </si>
  <si>
    <t>European Urology 2012; 61(6): 1079-1092</t>
  </si>
  <si>
    <t>Citas/año</t>
  </si>
  <si>
    <t>Intervalo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</si>
</sst>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3"/>
  <sheetViews>
    <sheetView tabSelected="1" workbookViewId="0">
      <selection activeCell="A10" sqref="A10"/>
    </sheetView>
  </sheetViews>
  <sheetFormatPr baseColWidth="10" defaultRowHeight="12" x14ac:dyDescent="0.25"/>
  <cols>
    <col min="1" max="1" width="53.85546875" style="22" customWidth="1"/>
    <col min="2" max="2" width="51.7109375" style="22" customWidth="1"/>
    <col min="3" max="3" width="52.5703125" style="22" customWidth="1"/>
    <col min="4" max="4" width="5.7109375" style="2" bestFit="1" customWidth="1"/>
    <col min="5" max="5" width="7.28515625" style="2" bestFit="1" customWidth="1"/>
    <col min="6" max="6" width="7.7109375" style="2" bestFit="1" customWidth="1"/>
    <col min="7" max="16384" width="11.42578125" style="22"/>
  </cols>
  <sheetData>
    <row r="1" spans="1:6" ht="24" customHeight="1" x14ac:dyDescent="0.25">
      <c r="A1" s="24" t="s">
        <v>4</v>
      </c>
      <c r="B1" s="24"/>
      <c r="C1" s="24"/>
      <c r="D1" s="24"/>
      <c r="E1" s="24"/>
      <c r="F1" s="24"/>
    </row>
    <row r="2" spans="1:6" s="23" customFormat="1" ht="24" customHeight="1" x14ac:dyDescent="0.25">
      <c r="A2" s="19" t="s">
        <v>222</v>
      </c>
      <c r="B2" s="19" t="s">
        <v>223</v>
      </c>
      <c r="C2" s="19" t="s">
        <v>224</v>
      </c>
      <c r="D2" s="20" t="s">
        <v>225</v>
      </c>
      <c r="E2" s="19" t="s">
        <v>794</v>
      </c>
      <c r="F2" s="21" t="s">
        <v>793</v>
      </c>
    </row>
    <row r="3" spans="1:6" s="23" customFormat="1" ht="36" x14ac:dyDescent="0.25">
      <c r="A3" s="15" t="s">
        <v>226</v>
      </c>
      <c r="B3" s="15" t="s">
        <v>227</v>
      </c>
      <c r="C3" s="15" t="s">
        <v>228</v>
      </c>
      <c r="D3" s="16">
        <v>1186</v>
      </c>
      <c r="E3" s="17">
        <v>9</v>
      </c>
      <c r="F3" s="18">
        <f>D3/E3</f>
        <v>131.77777777777777</v>
      </c>
    </row>
    <row r="4" spans="1:6" s="23" customFormat="1" ht="36" x14ac:dyDescent="0.25">
      <c r="A4" s="15" t="s">
        <v>229</v>
      </c>
      <c r="B4" s="15" t="s">
        <v>230</v>
      </c>
      <c r="C4" s="15" t="s">
        <v>231</v>
      </c>
      <c r="D4" s="16">
        <v>820</v>
      </c>
      <c r="E4" s="17">
        <v>9</v>
      </c>
      <c r="F4" s="18">
        <f t="shared" ref="F4:F12" si="0">D4/E4</f>
        <v>91.111111111111114</v>
      </c>
    </row>
    <row r="5" spans="1:6" s="23" customFormat="1" ht="24" x14ac:dyDescent="0.25">
      <c r="A5" s="15" t="s">
        <v>232</v>
      </c>
      <c r="B5" s="15" t="s">
        <v>233</v>
      </c>
      <c r="C5" s="15" t="s">
        <v>234</v>
      </c>
      <c r="D5" s="16">
        <v>620</v>
      </c>
      <c r="E5" s="17">
        <v>9</v>
      </c>
      <c r="F5" s="18">
        <f t="shared" si="0"/>
        <v>68.888888888888886</v>
      </c>
    </row>
    <row r="6" spans="1:6" s="23" customFormat="1" ht="48" x14ac:dyDescent="0.25">
      <c r="A6" s="15" t="s">
        <v>235</v>
      </c>
      <c r="B6" s="15" t="s">
        <v>236</v>
      </c>
      <c r="C6" s="15" t="s">
        <v>237</v>
      </c>
      <c r="D6" s="16">
        <v>609</v>
      </c>
      <c r="E6" s="17">
        <v>5</v>
      </c>
      <c r="F6" s="18">
        <f t="shared" si="0"/>
        <v>121.8</v>
      </c>
    </row>
    <row r="7" spans="1:6" s="23" customFormat="1" ht="36" x14ac:dyDescent="0.25">
      <c r="A7" s="15" t="s">
        <v>238</v>
      </c>
      <c r="B7" s="15" t="s">
        <v>239</v>
      </c>
      <c r="C7" s="15" t="s">
        <v>240</v>
      </c>
      <c r="D7" s="16">
        <v>594</v>
      </c>
      <c r="E7" s="17">
        <v>8</v>
      </c>
      <c r="F7" s="18">
        <f t="shared" si="0"/>
        <v>74.25</v>
      </c>
    </row>
    <row r="8" spans="1:6" s="23" customFormat="1" ht="24" x14ac:dyDescent="0.25">
      <c r="A8" s="15" t="s">
        <v>241</v>
      </c>
      <c r="B8" s="15" t="s">
        <v>242</v>
      </c>
      <c r="C8" s="15" t="s">
        <v>243</v>
      </c>
      <c r="D8" s="16">
        <v>552</v>
      </c>
      <c r="E8" s="17">
        <v>9</v>
      </c>
      <c r="F8" s="18">
        <f t="shared" si="0"/>
        <v>61.333333333333336</v>
      </c>
    </row>
    <row r="9" spans="1:6" s="23" customFormat="1" ht="48" x14ac:dyDescent="0.25">
      <c r="A9" s="15" t="s">
        <v>244</v>
      </c>
      <c r="B9" s="15" t="s">
        <v>245</v>
      </c>
      <c r="C9" s="15" t="s">
        <v>246</v>
      </c>
      <c r="D9" s="16">
        <v>525</v>
      </c>
      <c r="E9" s="17">
        <v>8</v>
      </c>
      <c r="F9" s="18">
        <f t="shared" si="0"/>
        <v>65.625</v>
      </c>
    </row>
    <row r="10" spans="1:6" s="23" customFormat="1" ht="36" x14ac:dyDescent="0.25">
      <c r="A10" s="15" t="s">
        <v>247</v>
      </c>
      <c r="B10" s="15" t="s">
        <v>248</v>
      </c>
      <c r="C10" s="15" t="s">
        <v>249</v>
      </c>
      <c r="D10" s="16">
        <v>464</v>
      </c>
      <c r="E10" s="17">
        <v>8</v>
      </c>
      <c r="F10" s="18">
        <f t="shared" si="0"/>
        <v>58</v>
      </c>
    </row>
    <row r="11" spans="1:6" s="23" customFormat="1" x14ac:dyDescent="0.25">
      <c r="A11" s="15" t="s">
        <v>250</v>
      </c>
      <c r="B11" s="15" t="s">
        <v>251</v>
      </c>
      <c r="C11" s="15" t="s">
        <v>252</v>
      </c>
      <c r="D11" s="16">
        <v>454</v>
      </c>
      <c r="E11" s="17">
        <v>9</v>
      </c>
      <c r="F11" s="18">
        <f t="shared" si="0"/>
        <v>50.444444444444443</v>
      </c>
    </row>
    <row r="12" spans="1:6" s="23" customFormat="1" ht="36" x14ac:dyDescent="0.25">
      <c r="A12" s="15" t="s">
        <v>253</v>
      </c>
      <c r="B12" s="15" t="s">
        <v>254</v>
      </c>
      <c r="C12" s="15" t="s">
        <v>255</v>
      </c>
      <c r="D12" s="16">
        <v>428</v>
      </c>
      <c r="E12" s="17">
        <v>10</v>
      </c>
      <c r="F12" s="18">
        <f t="shared" si="0"/>
        <v>42.8</v>
      </c>
    </row>
    <row r="13" spans="1:6" ht="51" customHeight="1" x14ac:dyDescent="0.25"/>
    <row r="14" spans="1:6" ht="24.75" customHeight="1" x14ac:dyDescent="0.25">
      <c r="A14" s="24" t="s">
        <v>174</v>
      </c>
      <c r="B14" s="24"/>
      <c r="C14" s="24"/>
      <c r="D14" s="24"/>
      <c r="E14" s="24"/>
      <c r="F14" s="24"/>
    </row>
    <row r="15" spans="1:6" ht="24" x14ac:dyDescent="0.25">
      <c r="A15" s="19" t="s">
        <v>222</v>
      </c>
      <c r="B15" s="19" t="s">
        <v>223</v>
      </c>
      <c r="C15" s="19" t="s">
        <v>224</v>
      </c>
      <c r="D15" s="20" t="s">
        <v>225</v>
      </c>
      <c r="E15" s="19" t="s">
        <v>794</v>
      </c>
      <c r="F15" s="21" t="s">
        <v>793</v>
      </c>
    </row>
    <row r="16" spans="1:6" ht="48" x14ac:dyDescent="0.25">
      <c r="A16" s="15" t="s">
        <v>256</v>
      </c>
      <c r="B16" s="15" t="s">
        <v>257</v>
      </c>
      <c r="C16" s="15" t="s">
        <v>258</v>
      </c>
      <c r="D16" s="16">
        <v>2983</v>
      </c>
      <c r="E16" s="17">
        <v>5</v>
      </c>
      <c r="F16" s="18">
        <f>D16/E16</f>
        <v>596.6</v>
      </c>
    </row>
    <row r="17" spans="1:6" ht="48" x14ac:dyDescent="0.25">
      <c r="A17" s="15" t="s">
        <v>259</v>
      </c>
      <c r="B17" s="15" t="s">
        <v>260</v>
      </c>
      <c r="C17" s="15" t="s">
        <v>261</v>
      </c>
      <c r="D17" s="16">
        <v>1757</v>
      </c>
      <c r="E17" s="17">
        <v>7</v>
      </c>
      <c r="F17" s="18">
        <f t="shared" ref="F17:F25" si="1">D17/E17</f>
        <v>251</v>
      </c>
    </row>
    <row r="18" spans="1:6" ht="48" x14ac:dyDescent="0.25">
      <c r="A18" s="15" t="s">
        <v>262</v>
      </c>
      <c r="B18" s="15" t="s">
        <v>263</v>
      </c>
      <c r="C18" s="15" t="s">
        <v>264</v>
      </c>
      <c r="D18" s="16">
        <v>1268</v>
      </c>
      <c r="E18" s="17">
        <v>3</v>
      </c>
      <c r="F18" s="18">
        <f t="shared" si="1"/>
        <v>422.66666666666669</v>
      </c>
    </row>
    <row r="19" spans="1:6" ht="24" x14ac:dyDescent="0.25">
      <c r="A19" s="15" t="s">
        <v>265</v>
      </c>
      <c r="B19" s="15" t="s">
        <v>266</v>
      </c>
      <c r="C19" s="15" t="s">
        <v>267</v>
      </c>
      <c r="D19" s="16">
        <v>865</v>
      </c>
      <c r="E19" s="17">
        <v>7</v>
      </c>
      <c r="F19" s="18">
        <f t="shared" si="1"/>
        <v>123.57142857142857</v>
      </c>
    </row>
    <row r="20" spans="1:6" ht="24" x14ac:dyDescent="0.25">
      <c r="A20" s="15" t="s">
        <v>268</v>
      </c>
      <c r="B20" s="15" t="s">
        <v>269</v>
      </c>
      <c r="C20" s="15" t="s">
        <v>270</v>
      </c>
      <c r="D20" s="16">
        <v>679</v>
      </c>
      <c r="E20" s="17">
        <v>4</v>
      </c>
      <c r="F20" s="18">
        <f t="shared" si="1"/>
        <v>169.75</v>
      </c>
    </row>
    <row r="21" spans="1:6" ht="48" x14ac:dyDescent="0.25">
      <c r="A21" s="15" t="s">
        <v>271</v>
      </c>
      <c r="B21" s="15" t="s">
        <v>272</v>
      </c>
      <c r="C21" s="15" t="s">
        <v>273</v>
      </c>
      <c r="D21" s="16">
        <v>632</v>
      </c>
      <c r="E21" s="17">
        <v>8</v>
      </c>
      <c r="F21" s="18">
        <f t="shared" si="1"/>
        <v>79</v>
      </c>
    </row>
    <row r="22" spans="1:6" ht="36" x14ac:dyDescent="0.25">
      <c r="A22" s="15" t="s">
        <v>274</v>
      </c>
      <c r="B22" s="15" t="s">
        <v>275</v>
      </c>
      <c r="C22" s="15" t="s">
        <v>276</v>
      </c>
      <c r="D22" s="16">
        <v>624</v>
      </c>
      <c r="E22" s="17">
        <v>10</v>
      </c>
      <c r="F22" s="18">
        <f t="shared" si="1"/>
        <v>62.4</v>
      </c>
    </row>
    <row r="23" spans="1:6" ht="36" x14ac:dyDescent="0.25">
      <c r="A23" s="15" t="s">
        <v>277</v>
      </c>
      <c r="B23" s="15" t="s">
        <v>278</v>
      </c>
      <c r="C23" s="15" t="s">
        <v>279</v>
      </c>
      <c r="D23" s="16">
        <v>586</v>
      </c>
      <c r="E23" s="17">
        <v>10</v>
      </c>
      <c r="F23" s="18">
        <f t="shared" si="1"/>
        <v>58.6</v>
      </c>
    </row>
    <row r="24" spans="1:6" ht="48" x14ac:dyDescent="0.25">
      <c r="A24" s="15" t="s">
        <v>280</v>
      </c>
      <c r="B24" s="15" t="s">
        <v>281</v>
      </c>
      <c r="C24" s="15" t="s">
        <v>282</v>
      </c>
      <c r="D24" s="16">
        <v>562</v>
      </c>
      <c r="E24" s="17">
        <v>9</v>
      </c>
      <c r="F24" s="18">
        <f t="shared" si="1"/>
        <v>62.444444444444443</v>
      </c>
    </row>
    <row r="25" spans="1:6" ht="48" x14ac:dyDescent="0.25">
      <c r="A25" s="15" t="s">
        <v>283</v>
      </c>
      <c r="B25" s="15" t="s">
        <v>284</v>
      </c>
      <c r="C25" s="15" t="s">
        <v>285</v>
      </c>
      <c r="D25" s="16">
        <v>546</v>
      </c>
      <c r="E25" s="17">
        <v>6</v>
      </c>
      <c r="F25" s="18">
        <f t="shared" si="1"/>
        <v>91</v>
      </c>
    </row>
    <row r="26" spans="1:6" ht="51" customHeight="1" x14ac:dyDescent="0.25"/>
    <row r="27" spans="1:6" ht="24" customHeight="1" x14ac:dyDescent="0.25">
      <c r="A27" s="24" t="s">
        <v>176</v>
      </c>
      <c r="B27" s="24"/>
      <c r="C27" s="24"/>
      <c r="D27" s="24"/>
      <c r="E27" s="24"/>
      <c r="F27" s="24"/>
    </row>
    <row r="28" spans="1:6" ht="24" x14ac:dyDescent="0.25">
      <c r="A28" s="19" t="s">
        <v>222</v>
      </c>
      <c r="B28" s="19" t="s">
        <v>223</v>
      </c>
      <c r="C28" s="19" t="s">
        <v>224</v>
      </c>
      <c r="D28" s="20" t="s">
        <v>225</v>
      </c>
      <c r="E28" s="19" t="s">
        <v>794</v>
      </c>
      <c r="F28" s="21" t="s">
        <v>793</v>
      </c>
    </row>
    <row r="29" spans="1:6" ht="48" x14ac:dyDescent="0.25">
      <c r="A29" s="15" t="s">
        <v>286</v>
      </c>
      <c r="B29" s="15" t="s">
        <v>287</v>
      </c>
      <c r="C29" s="15" t="s">
        <v>288</v>
      </c>
      <c r="D29" s="16">
        <v>4754</v>
      </c>
      <c r="E29" s="17">
        <v>8</v>
      </c>
      <c r="F29" s="18">
        <f>D29/E29</f>
        <v>594.25</v>
      </c>
    </row>
    <row r="30" spans="1:6" ht="48" x14ac:dyDescent="0.25">
      <c r="A30" s="15" t="s">
        <v>289</v>
      </c>
      <c r="B30" s="15" t="s">
        <v>290</v>
      </c>
      <c r="C30" s="15" t="s">
        <v>291</v>
      </c>
      <c r="D30" s="16">
        <v>4325</v>
      </c>
      <c r="E30" s="17">
        <v>8</v>
      </c>
      <c r="F30" s="18">
        <f t="shared" ref="F30:F38" si="2">D30/E30</f>
        <v>540.625</v>
      </c>
    </row>
    <row r="31" spans="1:6" ht="48" x14ac:dyDescent="0.25">
      <c r="A31" s="15" t="s">
        <v>292</v>
      </c>
      <c r="B31" s="15" t="s">
        <v>293</v>
      </c>
      <c r="C31" s="15" t="s">
        <v>294</v>
      </c>
      <c r="D31" s="16">
        <v>4128</v>
      </c>
      <c r="E31" s="17">
        <v>6</v>
      </c>
      <c r="F31" s="18">
        <f t="shared" si="2"/>
        <v>688</v>
      </c>
    </row>
    <row r="32" spans="1:6" ht="48" x14ac:dyDescent="0.25">
      <c r="A32" s="15" t="s">
        <v>295</v>
      </c>
      <c r="B32" s="15" t="s">
        <v>296</v>
      </c>
      <c r="C32" s="15" t="s">
        <v>297</v>
      </c>
      <c r="D32" s="16">
        <v>3480</v>
      </c>
      <c r="E32" s="17">
        <v>8</v>
      </c>
      <c r="F32" s="18">
        <f t="shared" si="2"/>
        <v>435</v>
      </c>
    </row>
    <row r="33" spans="1:6" ht="48" x14ac:dyDescent="0.25">
      <c r="A33" s="15" t="s">
        <v>298</v>
      </c>
      <c r="B33" s="15" t="s">
        <v>299</v>
      </c>
      <c r="C33" s="15" t="s">
        <v>300</v>
      </c>
      <c r="D33" s="16">
        <v>2815</v>
      </c>
      <c r="E33" s="17">
        <v>8</v>
      </c>
      <c r="F33" s="18">
        <f t="shared" si="2"/>
        <v>351.875</v>
      </c>
    </row>
    <row r="34" spans="1:6" ht="48" x14ac:dyDescent="0.25">
      <c r="A34" s="15" t="s">
        <v>301</v>
      </c>
      <c r="B34" s="15" t="s">
        <v>302</v>
      </c>
      <c r="C34" s="15" t="s">
        <v>303</v>
      </c>
      <c r="D34" s="16">
        <v>2515</v>
      </c>
      <c r="E34" s="17">
        <v>6</v>
      </c>
      <c r="F34" s="18">
        <f t="shared" si="2"/>
        <v>419.16666666666669</v>
      </c>
    </row>
    <row r="35" spans="1:6" ht="36" x14ac:dyDescent="0.25">
      <c r="A35" s="15" t="s">
        <v>304</v>
      </c>
      <c r="B35" s="15" t="s">
        <v>305</v>
      </c>
      <c r="C35" s="15" t="s">
        <v>306</v>
      </c>
      <c r="D35" s="16">
        <v>2295</v>
      </c>
      <c r="E35" s="17">
        <v>9</v>
      </c>
      <c r="F35" s="18">
        <f t="shared" si="2"/>
        <v>255</v>
      </c>
    </row>
    <row r="36" spans="1:6" ht="48" x14ac:dyDescent="0.25">
      <c r="A36" s="15" t="s">
        <v>307</v>
      </c>
      <c r="B36" s="15" t="s">
        <v>308</v>
      </c>
      <c r="C36" s="15" t="s">
        <v>309</v>
      </c>
      <c r="D36" s="16">
        <v>1704</v>
      </c>
      <c r="E36" s="17">
        <v>8</v>
      </c>
      <c r="F36" s="18">
        <f t="shared" si="2"/>
        <v>213</v>
      </c>
    </row>
    <row r="37" spans="1:6" ht="48" x14ac:dyDescent="0.25">
      <c r="A37" s="15" t="s">
        <v>310</v>
      </c>
      <c r="B37" s="15" t="s">
        <v>311</v>
      </c>
      <c r="C37" s="15" t="s">
        <v>312</v>
      </c>
      <c r="D37" s="16">
        <v>1548</v>
      </c>
      <c r="E37" s="17">
        <v>5</v>
      </c>
      <c r="F37" s="18">
        <f t="shared" si="2"/>
        <v>309.60000000000002</v>
      </c>
    </row>
    <row r="38" spans="1:6" ht="48" x14ac:dyDescent="0.25">
      <c r="A38" s="15" t="s">
        <v>313</v>
      </c>
      <c r="B38" s="15" t="s">
        <v>314</v>
      </c>
      <c r="C38" s="15" t="s">
        <v>315</v>
      </c>
      <c r="D38" s="16">
        <v>1476</v>
      </c>
      <c r="E38" s="17">
        <v>8</v>
      </c>
      <c r="F38" s="18">
        <f t="shared" si="2"/>
        <v>184.5</v>
      </c>
    </row>
    <row r="39" spans="1:6" ht="51" customHeight="1" x14ac:dyDescent="0.25"/>
    <row r="40" spans="1:6" ht="24" customHeight="1" x14ac:dyDescent="0.25">
      <c r="A40" s="24" t="s">
        <v>35</v>
      </c>
      <c r="B40" s="24"/>
      <c r="C40" s="24"/>
      <c r="D40" s="24"/>
      <c r="E40" s="24"/>
      <c r="F40" s="24"/>
    </row>
    <row r="41" spans="1:6" ht="24" x14ac:dyDescent="0.25">
      <c r="A41" s="19" t="s">
        <v>222</v>
      </c>
      <c r="B41" s="19" t="s">
        <v>223</v>
      </c>
      <c r="C41" s="19" t="s">
        <v>224</v>
      </c>
      <c r="D41" s="20" t="s">
        <v>225</v>
      </c>
      <c r="E41" s="19" t="s">
        <v>794</v>
      </c>
      <c r="F41" s="21" t="s">
        <v>793</v>
      </c>
    </row>
    <row r="42" spans="1:6" ht="48" x14ac:dyDescent="0.25">
      <c r="A42" s="15" t="s">
        <v>316</v>
      </c>
      <c r="B42" s="15" t="s">
        <v>317</v>
      </c>
      <c r="C42" s="15" t="s">
        <v>318</v>
      </c>
      <c r="D42" s="16">
        <v>4467</v>
      </c>
      <c r="E42" s="17">
        <v>6</v>
      </c>
      <c r="F42" s="18">
        <f>D42/E42</f>
        <v>744.5</v>
      </c>
    </row>
    <row r="43" spans="1:6" ht="48" x14ac:dyDescent="0.25">
      <c r="A43" s="15" t="s">
        <v>319</v>
      </c>
      <c r="B43" s="15" t="s">
        <v>320</v>
      </c>
      <c r="C43" s="15" t="s">
        <v>321</v>
      </c>
      <c r="D43" s="16">
        <v>3181</v>
      </c>
      <c r="E43" s="17">
        <v>8</v>
      </c>
      <c r="F43" s="18">
        <f t="shared" ref="F43:F51" si="3">D43/E43</f>
        <v>397.625</v>
      </c>
    </row>
    <row r="44" spans="1:6" ht="48" x14ac:dyDescent="0.25">
      <c r="A44" s="15" t="s">
        <v>322</v>
      </c>
      <c r="B44" s="15" t="s">
        <v>323</v>
      </c>
      <c r="C44" s="15" t="s">
        <v>324</v>
      </c>
      <c r="D44" s="16">
        <v>2898</v>
      </c>
      <c r="E44" s="17">
        <v>9</v>
      </c>
      <c r="F44" s="18">
        <f t="shared" si="3"/>
        <v>322</v>
      </c>
    </row>
    <row r="45" spans="1:6" ht="36" x14ac:dyDescent="0.25">
      <c r="A45" s="15" t="s">
        <v>325</v>
      </c>
      <c r="B45" s="15" t="s">
        <v>326</v>
      </c>
      <c r="C45" s="15" t="s">
        <v>327</v>
      </c>
      <c r="D45" s="16">
        <v>2851</v>
      </c>
      <c r="E45" s="17">
        <v>6</v>
      </c>
      <c r="F45" s="18">
        <f t="shared" si="3"/>
        <v>475.16666666666669</v>
      </c>
    </row>
    <row r="46" spans="1:6" ht="36" x14ac:dyDescent="0.25">
      <c r="A46" s="15" t="s">
        <v>328</v>
      </c>
      <c r="B46" s="15" t="s">
        <v>329</v>
      </c>
      <c r="C46" s="15" t="s">
        <v>330</v>
      </c>
      <c r="D46" s="16">
        <v>1985</v>
      </c>
      <c r="E46" s="17">
        <v>9</v>
      </c>
      <c r="F46" s="18">
        <f t="shared" si="3"/>
        <v>220.55555555555554</v>
      </c>
    </row>
    <row r="47" spans="1:6" ht="36" x14ac:dyDescent="0.25">
      <c r="A47" s="15" t="s">
        <v>331</v>
      </c>
      <c r="B47" s="15" t="s">
        <v>332</v>
      </c>
      <c r="C47" s="15" t="s">
        <v>333</v>
      </c>
      <c r="D47" s="16">
        <v>1697</v>
      </c>
      <c r="E47" s="17">
        <v>7</v>
      </c>
      <c r="F47" s="18">
        <f t="shared" si="3"/>
        <v>242.42857142857142</v>
      </c>
    </row>
    <row r="48" spans="1:6" ht="48" x14ac:dyDescent="0.25">
      <c r="A48" s="15" t="s">
        <v>334</v>
      </c>
      <c r="B48" s="15" t="s">
        <v>335</v>
      </c>
      <c r="C48" s="15" t="s">
        <v>336</v>
      </c>
      <c r="D48" s="16">
        <v>1499</v>
      </c>
      <c r="E48" s="17">
        <v>6</v>
      </c>
      <c r="F48" s="18">
        <f t="shared" si="3"/>
        <v>249.83333333333334</v>
      </c>
    </row>
    <row r="49" spans="1:6" ht="36" x14ac:dyDescent="0.25">
      <c r="A49" s="15" t="s">
        <v>337</v>
      </c>
      <c r="B49" s="15" t="s">
        <v>338</v>
      </c>
      <c r="C49" s="15" t="s">
        <v>339</v>
      </c>
      <c r="D49" s="16">
        <v>1351</v>
      </c>
      <c r="E49" s="17">
        <v>3</v>
      </c>
      <c r="F49" s="18">
        <f t="shared" si="3"/>
        <v>450.33333333333331</v>
      </c>
    </row>
    <row r="50" spans="1:6" ht="48" x14ac:dyDescent="0.25">
      <c r="A50" s="15" t="s">
        <v>340</v>
      </c>
      <c r="B50" s="15" t="s">
        <v>341</v>
      </c>
      <c r="C50" s="15" t="s">
        <v>342</v>
      </c>
      <c r="D50" s="16">
        <v>1149</v>
      </c>
      <c r="E50" s="17">
        <v>6</v>
      </c>
      <c r="F50" s="18">
        <f t="shared" si="3"/>
        <v>191.5</v>
      </c>
    </row>
    <row r="51" spans="1:6" ht="48" x14ac:dyDescent="0.25">
      <c r="A51" s="15" t="s">
        <v>343</v>
      </c>
      <c r="B51" s="15" t="s">
        <v>344</v>
      </c>
      <c r="C51" s="15" t="s">
        <v>345</v>
      </c>
      <c r="D51" s="16">
        <v>1037</v>
      </c>
      <c r="E51" s="17">
        <v>9</v>
      </c>
      <c r="F51" s="18">
        <f t="shared" si="3"/>
        <v>115.22222222222223</v>
      </c>
    </row>
    <row r="52" spans="1:6" ht="51" customHeight="1" x14ac:dyDescent="0.25"/>
    <row r="53" spans="1:6" ht="24" customHeight="1" x14ac:dyDescent="0.25">
      <c r="A53" s="24" t="s">
        <v>181</v>
      </c>
      <c r="B53" s="24"/>
      <c r="C53" s="24"/>
      <c r="D53" s="24"/>
      <c r="E53" s="24"/>
      <c r="F53" s="24"/>
    </row>
    <row r="54" spans="1:6" ht="24" x14ac:dyDescent="0.25">
      <c r="A54" s="19" t="s">
        <v>222</v>
      </c>
      <c r="B54" s="19" t="s">
        <v>223</v>
      </c>
      <c r="C54" s="19" t="s">
        <v>224</v>
      </c>
      <c r="D54" s="20" t="s">
        <v>225</v>
      </c>
      <c r="E54" s="19" t="s">
        <v>794</v>
      </c>
      <c r="F54" s="21" t="s">
        <v>793</v>
      </c>
    </row>
    <row r="55" spans="1:6" ht="24" x14ac:dyDescent="0.25">
      <c r="A55" s="15" t="s">
        <v>346</v>
      </c>
      <c r="B55" s="15" t="s">
        <v>347</v>
      </c>
      <c r="C55" s="15" t="s">
        <v>348</v>
      </c>
      <c r="D55" s="16">
        <v>751</v>
      </c>
      <c r="E55" s="17">
        <v>7</v>
      </c>
      <c r="F55" s="18">
        <f>D55/E55</f>
        <v>107.28571428571429</v>
      </c>
    </row>
    <row r="56" spans="1:6" ht="24" x14ac:dyDescent="0.25">
      <c r="A56" s="15" t="s">
        <v>349</v>
      </c>
      <c r="B56" s="15" t="s">
        <v>350</v>
      </c>
      <c r="C56" s="15" t="s">
        <v>351</v>
      </c>
      <c r="D56" s="16">
        <v>676</v>
      </c>
      <c r="E56" s="17">
        <v>10</v>
      </c>
      <c r="F56" s="18">
        <f t="shared" ref="F56:F64" si="4">D56/E56</f>
        <v>67.599999999999994</v>
      </c>
    </row>
    <row r="57" spans="1:6" ht="48" x14ac:dyDescent="0.25">
      <c r="A57" s="15" t="s">
        <v>352</v>
      </c>
      <c r="B57" s="15" t="s">
        <v>353</v>
      </c>
      <c r="C57" s="15" t="s">
        <v>354</v>
      </c>
      <c r="D57" s="16">
        <v>638</v>
      </c>
      <c r="E57" s="17">
        <v>5</v>
      </c>
      <c r="F57" s="18">
        <f t="shared" si="4"/>
        <v>127.6</v>
      </c>
    </row>
    <row r="58" spans="1:6" ht="36" x14ac:dyDescent="0.25">
      <c r="A58" s="15" t="s">
        <v>355</v>
      </c>
      <c r="B58" s="15" t="s">
        <v>356</v>
      </c>
      <c r="C58" s="15" t="s">
        <v>357</v>
      </c>
      <c r="D58" s="16">
        <v>626</v>
      </c>
      <c r="E58" s="17">
        <v>10</v>
      </c>
      <c r="F58" s="18">
        <f t="shared" si="4"/>
        <v>62.6</v>
      </c>
    </row>
    <row r="59" spans="1:6" ht="36" x14ac:dyDescent="0.25">
      <c r="A59" s="15" t="s">
        <v>358</v>
      </c>
      <c r="B59" s="15" t="s">
        <v>359</v>
      </c>
      <c r="C59" s="15" t="s">
        <v>360</v>
      </c>
      <c r="D59" s="16">
        <v>613</v>
      </c>
      <c r="E59" s="17">
        <v>5</v>
      </c>
      <c r="F59" s="18">
        <f t="shared" si="4"/>
        <v>122.6</v>
      </c>
    </row>
    <row r="60" spans="1:6" ht="24" x14ac:dyDescent="0.25">
      <c r="A60" s="15" t="s">
        <v>361</v>
      </c>
      <c r="B60" s="15" t="s">
        <v>362</v>
      </c>
      <c r="C60" s="15" t="s">
        <v>363</v>
      </c>
      <c r="D60" s="16">
        <v>521</v>
      </c>
      <c r="E60" s="17">
        <v>8</v>
      </c>
      <c r="F60" s="18">
        <f t="shared" si="4"/>
        <v>65.125</v>
      </c>
    </row>
    <row r="61" spans="1:6" ht="24" x14ac:dyDescent="0.25">
      <c r="A61" s="15" t="s">
        <v>364</v>
      </c>
      <c r="B61" s="15" t="s">
        <v>365</v>
      </c>
      <c r="C61" s="15" t="s">
        <v>366</v>
      </c>
      <c r="D61" s="16">
        <v>487</v>
      </c>
      <c r="E61" s="17">
        <v>6</v>
      </c>
      <c r="F61" s="18">
        <f t="shared" si="4"/>
        <v>81.166666666666671</v>
      </c>
    </row>
    <row r="62" spans="1:6" ht="24" x14ac:dyDescent="0.25">
      <c r="A62" s="15" t="s">
        <v>367</v>
      </c>
      <c r="B62" s="15" t="s">
        <v>368</v>
      </c>
      <c r="C62" s="15" t="s">
        <v>369</v>
      </c>
      <c r="D62" s="16">
        <v>475</v>
      </c>
      <c r="E62" s="17">
        <v>8</v>
      </c>
      <c r="F62" s="18">
        <f t="shared" si="4"/>
        <v>59.375</v>
      </c>
    </row>
    <row r="63" spans="1:6" ht="24" x14ac:dyDescent="0.25">
      <c r="A63" s="15" t="s">
        <v>370</v>
      </c>
      <c r="B63" s="15" t="s">
        <v>371</v>
      </c>
      <c r="C63" s="15" t="s">
        <v>372</v>
      </c>
      <c r="D63" s="16">
        <v>399</v>
      </c>
      <c r="E63" s="17">
        <v>8</v>
      </c>
      <c r="F63" s="18">
        <f t="shared" si="4"/>
        <v>49.875</v>
      </c>
    </row>
    <row r="64" spans="1:6" ht="24" x14ac:dyDescent="0.25">
      <c r="A64" s="15" t="s">
        <v>373</v>
      </c>
      <c r="B64" s="15" t="s">
        <v>374</v>
      </c>
      <c r="C64" s="15" t="s">
        <v>375</v>
      </c>
      <c r="D64" s="16">
        <v>387</v>
      </c>
      <c r="E64" s="17">
        <v>4</v>
      </c>
      <c r="F64" s="18">
        <f t="shared" si="4"/>
        <v>96.75</v>
      </c>
    </row>
    <row r="65" spans="1:6" ht="51" customHeight="1" x14ac:dyDescent="0.25"/>
    <row r="66" spans="1:6" ht="24" customHeight="1" x14ac:dyDescent="0.25">
      <c r="A66" s="24" t="s">
        <v>182</v>
      </c>
      <c r="B66" s="24"/>
      <c r="C66" s="24"/>
      <c r="D66" s="24"/>
      <c r="E66" s="24"/>
      <c r="F66" s="24"/>
    </row>
    <row r="67" spans="1:6" ht="24" x14ac:dyDescent="0.25">
      <c r="A67" s="19" t="s">
        <v>222</v>
      </c>
      <c r="B67" s="19" t="s">
        <v>223</v>
      </c>
      <c r="C67" s="19" t="s">
        <v>224</v>
      </c>
      <c r="D67" s="20" t="s">
        <v>225</v>
      </c>
      <c r="E67" s="19" t="s">
        <v>794</v>
      </c>
      <c r="F67" s="21" t="s">
        <v>793</v>
      </c>
    </row>
    <row r="68" spans="1:6" ht="24" x14ac:dyDescent="0.25">
      <c r="A68" s="15" t="s">
        <v>376</v>
      </c>
      <c r="B68" s="15" t="s">
        <v>377</v>
      </c>
      <c r="C68" s="15" t="s">
        <v>378</v>
      </c>
      <c r="D68" s="16">
        <v>736</v>
      </c>
      <c r="E68" s="17">
        <v>9</v>
      </c>
      <c r="F68" s="18">
        <f>D68/E68</f>
        <v>81.777777777777771</v>
      </c>
    </row>
    <row r="69" spans="1:6" ht="24" x14ac:dyDescent="0.25">
      <c r="A69" s="15" t="s">
        <v>379</v>
      </c>
      <c r="B69" s="15" t="s">
        <v>380</v>
      </c>
      <c r="C69" s="15" t="s">
        <v>381</v>
      </c>
      <c r="D69" s="16">
        <v>707</v>
      </c>
      <c r="E69" s="17">
        <v>9</v>
      </c>
      <c r="F69" s="18">
        <f t="shared" ref="F69:F77" si="5">D69/E69</f>
        <v>78.555555555555557</v>
      </c>
    </row>
    <row r="70" spans="1:6" ht="36" x14ac:dyDescent="0.25">
      <c r="A70" s="15" t="s">
        <v>382</v>
      </c>
      <c r="B70" s="15" t="s">
        <v>383</v>
      </c>
      <c r="C70" s="15" t="s">
        <v>384</v>
      </c>
      <c r="D70" s="16">
        <v>548</v>
      </c>
      <c r="E70" s="17">
        <v>10</v>
      </c>
      <c r="F70" s="18">
        <f t="shared" si="5"/>
        <v>54.8</v>
      </c>
    </row>
    <row r="71" spans="1:6" ht="36" x14ac:dyDescent="0.25">
      <c r="A71" s="15" t="s">
        <v>385</v>
      </c>
      <c r="B71" s="15" t="s">
        <v>386</v>
      </c>
      <c r="C71" s="15" t="s">
        <v>387</v>
      </c>
      <c r="D71" s="16">
        <v>492</v>
      </c>
      <c r="E71" s="17">
        <v>4</v>
      </c>
      <c r="F71" s="18">
        <f t="shared" si="5"/>
        <v>123</v>
      </c>
    </row>
    <row r="72" spans="1:6" ht="24" x14ac:dyDescent="0.25">
      <c r="A72" s="15" t="s">
        <v>388</v>
      </c>
      <c r="B72" s="15" t="s">
        <v>389</v>
      </c>
      <c r="C72" s="15" t="s">
        <v>390</v>
      </c>
      <c r="D72" s="16">
        <v>446</v>
      </c>
      <c r="E72" s="17">
        <v>8</v>
      </c>
      <c r="F72" s="18">
        <f t="shared" si="5"/>
        <v>55.75</v>
      </c>
    </row>
    <row r="73" spans="1:6" ht="36" x14ac:dyDescent="0.25">
      <c r="A73" s="15" t="s">
        <v>391</v>
      </c>
      <c r="B73" s="15" t="s">
        <v>392</v>
      </c>
      <c r="C73" s="15" t="s">
        <v>393</v>
      </c>
      <c r="D73" s="16">
        <v>367</v>
      </c>
      <c r="E73" s="17">
        <v>4</v>
      </c>
      <c r="F73" s="18">
        <f t="shared" si="5"/>
        <v>91.75</v>
      </c>
    </row>
    <row r="74" spans="1:6" ht="36" x14ac:dyDescent="0.25">
      <c r="A74" s="15" t="s">
        <v>394</v>
      </c>
      <c r="B74" s="15" t="s">
        <v>395</v>
      </c>
      <c r="C74" s="15" t="s">
        <v>396</v>
      </c>
      <c r="D74" s="16">
        <v>365</v>
      </c>
      <c r="E74" s="17">
        <v>9</v>
      </c>
      <c r="F74" s="18">
        <f t="shared" si="5"/>
        <v>40.555555555555557</v>
      </c>
    </row>
    <row r="75" spans="1:6" ht="48" x14ac:dyDescent="0.25">
      <c r="A75" s="15" t="s">
        <v>397</v>
      </c>
      <c r="B75" s="15" t="s">
        <v>398</v>
      </c>
      <c r="C75" s="15" t="s">
        <v>399</v>
      </c>
      <c r="D75" s="16">
        <v>335</v>
      </c>
      <c r="E75" s="17">
        <v>4</v>
      </c>
      <c r="F75" s="18">
        <f t="shared" si="5"/>
        <v>83.75</v>
      </c>
    </row>
    <row r="76" spans="1:6" ht="36" x14ac:dyDescent="0.25">
      <c r="A76" s="15" t="s">
        <v>400</v>
      </c>
      <c r="B76" s="15" t="s">
        <v>401</v>
      </c>
      <c r="C76" s="15" t="s">
        <v>402</v>
      </c>
      <c r="D76" s="16">
        <v>317</v>
      </c>
      <c r="E76" s="17">
        <v>4</v>
      </c>
      <c r="F76" s="18">
        <f t="shared" si="5"/>
        <v>79.25</v>
      </c>
    </row>
    <row r="77" spans="1:6" ht="60" x14ac:dyDescent="0.25">
      <c r="A77" s="15" t="s">
        <v>403</v>
      </c>
      <c r="B77" s="15" t="s">
        <v>404</v>
      </c>
      <c r="C77" s="15" t="s">
        <v>405</v>
      </c>
      <c r="D77" s="16">
        <v>312</v>
      </c>
      <c r="E77" s="17">
        <v>9</v>
      </c>
      <c r="F77" s="18">
        <f t="shared" si="5"/>
        <v>34.666666666666664</v>
      </c>
    </row>
    <row r="78" spans="1:6" ht="51" customHeight="1" x14ac:dyDescent="0.25"/>
    <row r="79" spans="1:6" ht="24" customHeight="1" x14ac:dyDescent="0.25">
      <c r="A79" s="24" t="s">
        <v>185</v>
      </c>
      <c r="B79" s="24"/>
      <c r="C79" s="24"/>
      <c r="D79" s="24"/>
      <c r="E79" s="24"/>
      <c r="F79" s="24"/>
    </row>
    <row r="80" spans="1:6" ht="24" x14ac:dyDescent="0.25">
      <c r="A80" s="19" t="s">
        <v>222</v>
      </c>
      <c r="B80" s="19" t="s">
        <v>223</v>
      </c>
      <c r="C80" s="19" t="s">
        <v>224</v>
      </c>
      <c r="D80" s="20" t="s">
        <v>225</v>
      </c>
      <c r="E80" s="19" t="s">
        <v>794</v>
      </c>
      <c r="F80" s="21" t="s">
        <v>793</v>
      </c>
    </row>
    <row r="81" spans="1:6" ht="24" x14ac:dyDescent="0.25">
      <c r="A81" s="15" t="s">
        <v>406</v>
      </c>
      <c r="B81" s="15" t="s">
        <v>407</v>
      </c>
      <c r="C81" s="15" t="s">
        <v>408</v>
      </c>
      <c r="D81" s="16">
        <v>8716</v>
      </c>
      <c r="E81" s="17">
        <v>5</v>
      </c>
      <c r="F81" s="18">
        <f>D81/E81</f>
        <v>1743.2</v>
      </c>
    </row>
    <row r="82" spans="1:6" x14ac:dyDescent="0.25">
      <c r="A82" s="15" t="s">
        <v>226</v>
      </c>
      <c r="B82" s="15" t="s">
        <v>409</v>
      </c>
      <c r="C82" s="15" t="s">
        <v>410</v>
      </c>
      <c r="D82" s="16">
        <v>5018</v>
      </c>
      <c r="E82" s="17">
        <v>9</v>
      </c>
      <c r="F82" s="18">
        <f t="shared" ref="F82:F90" si="6">D82/E82</f>
        <v>557.55555555555554</v>
      </c>
    </row>
    <row r="83" spans="1:6" ht="24" x14ac:dyDescent="0.25">
      <c r="A83" s="15" t="s">
        <v>411</v>
      </c>
      <c r="B83" s="15" t="s">
        <v>412</v>
      </c>
      <c r="C83" s="15" t="s">
        <v>413</v>
      </c>
      <c r="D83" s="16">
        <v>3791</v>
      </c>
      <c r="E83" s="17">
        <v>8</v>
      </c>
      <c r="F83" s="18">
        <f t="shared" si="6"/>
        <v>473.875</v>
      </c>
    </row>
    <row r="84" spans="1:6" ht="24" x14ac:dyDescent="0.25">
      <c r="A84" s="15" t="s">
        <v>414</v>
      </c>
      <c r="B84" s="15" t="s">
        <v>415</v>
      </c>
      <c r="C84" s="15" t="s">
        <v>416</v>
      </c>
      <c r="D84" s="16">
        <v>3570</v>
      </c>
      <c r="E84" s="17">
        <v>9</v>
      </c>
      <c r="F84" s="18">
        <f t="shared" si="6"/>
        <v>396.66666666666669</v>
      </c>
    </row>
    <row r="85" spans="1:6" x14ac:dyDescent="0.25">
      <c r="A85" s="15" t="s">
        <v>226</v>
      </c>
      <c r="B85" s="15" t="s">
        <v>417</v>
      </c>
      <c r="C85" s="15" t="s">
        <v>418</v>
      </c>
      <c r="D85" s="16">
        <v>2477</v>
      </c>
      <c r="E85" s="17">
        <v>5</v>
      </c>
      <c r="F85" s="18">
        <f t="shared" si="6"/>
        <v>495.4</v>
      </c>
    </row>
    <row r="86" spans="1:6" ht="36" x14ac:dyDescent="0.25">
      <c r="A86" s="15" t="s">
        <v>419</v>
      </c>
      <c r="B86" s="15" t="s">
        <v>420</v>
      </c>
      <c r="C86" s="15" t="s">
        <v>421</v>
      </c>
      <c r="D86" s="16">
        <v>2266</v>
      </c>
      <c r="E86" s="17">
        <v>7</v>
      </c>
      <c r="F86" s="18">
        <f t="shared" si="6"/>
        <v>323.71428571428572</v>
      </c>
    </row>
    <row r="87" spans="1:6" ht="48" x14ac:dyDescent="0.25">
      <c r="A87" s="15" t="s">
        <v>422</v>
      </c>
      <c r="B87" s="15" t="s">
        <v>423</v>
      </c>
      <c r="C87" s="15" t="s">
        <v>424</v>
      </c>
      <c r="D87" s="16">
        <v>2241</v>
      </c>
      <c r="E87" s="17">
        <v>3</v>
      </c>
      <c r="F87" s="18">
        <f t="shared" si="6"/>
        <v>747</v>
      </c>
    </row>
    <row r="88" spans="1:6" ht="60" x14ac:dyDescent="0.25">
      <c r="A88" s="15" t="s">
        <v>425</v>
      </c>
      <c r="B88" s="15" t="s">
        <v>426</v>
      </c>
      <c r="C88" s="15" t="s">
        <v>427</v>
      </c>
      <c r="D88" s="16">
        <v>2053</v>
      </c>
      <c r="E88" s="17">
        <v>10</v>
      </c>
      <c r="F88" s="18">
        <f t="shared" si="6"/>
        <v>205.3</v>
      </c>
    </row>
    <row r="89" spans="1:6" ht="24" x14ac:dyDescent="0.25">
      <c r="A89" s="15" t="s">
        <v>428</v>
      </c>
      <c r="B89" s="15" t="s">
        <v>429</v>
      </c>
      <c r="C89" s="15" t="s">
        <v>430</v>
      </c>
      <c r="D89" s="16">
        <v>2031</v>
      </c>
      <c r="E89" s="17">
        <v>8</v>
      </c>
      <c r="F89" s="18">
        <f t="shared" si="6"/>
        <v>253.875</v>
      </c>
    </row>
    <row r="90" spans="1:6" x14ac:dyDescent="0.25">
      <c r="A90" s="15" t="s">
        <v>226</v>
      </c>
      <c r="B90" s="15" t="s">
        <v>431</v>
      </c>
      <c r="C90" s="15" t="s">
        <v>432</v>
      </c>
      <c r="D90" s="16">
        <v>1942</v>
      </c>
      <c r="E90" s="17">
        <v>6</v>
      </c>
      <c r="F90" s="18">
        <f t="shared" si="6"/>
        <v>323.66666666666669</v>
      </c>
    </row>
    <row r="91" spans="1:6" ht="51" customHeight="1" x14ac:dyDescent="0.25"/>
    <row r="92" spans="1:6" ht="24" customHeight="1" x14ac:dyDescent="0.25">
      <c r="A92" s="24" t="s">
        <v>189</v>
      </c>
      <c r="B92" s="24"/>
      <c r="C92" s="24"/>
      <c r="D92" s="24"/>
      <c r="E92" s="24"/>
      <c r="F92" s="24"/>
    </row>
    <row r="93" spans="1:6" ht="24" x14ac:dyDescent="0.25">
      <c r="A93" s="19" t="s">
        <v>222</v>
      </c>
      <c r="B93" s="19" t="s">
        <v>223</v>
      </c>
      <c r="C93" s="19" t="s">
        <v>224</v>
      </c>
      <c r="D93" s="20" t="s">
        <v>225</v>
      </c>
      <c r="E93" s="19" t="s">
        <v>794</v>
      </c>
      <c r="F93" s="21" t="s">
        <v>793</v>
      </c>
    </row>
    <row r="94" spans="1:6" ht="24" x14ac:dyDescent="0.25">
      <c r="A94" s="15" t="s">
        <v>433</v>
      </c>
      <c r="B94" s="15" t="s">
        <v>434</v>
      </c>
      <c r="C94" s="15" t="s">
        <v>435</v>
      </c>
      <c r="D94" s="16">
        <v>2162</v>
      </c>
      <c r="E94" s="17">
        <v>7</v>
      </c>
      <c r="F94" s="18">
        <f>D94/E94</f>
        <v>308.85714285714283</v>
      </c>
    </row>
    <row r="95" spans="1:6" ht="24" x14ac:dyDescent="0.25">
      <c r="A95" s="15" t="s">
        <v>436</v>
      </c>
      <c r="B95" s="15" t="s">
        <v>437</v>
      </c>
      <c r="C95" s="15" t="s">
        <v>438</v>
      </c>
      <c r="D95" s="16">
        <v>1579</v>
      </c>
      <c r="E95" s="17">
        <v>6</v>
      </c>
      <c r="F95" s="18">
        <f t="shared" ref="F95:F103" si="7">D95/E95</f>
        <v>263.16666666666669</v>
      </c>
    </row>
    <row r="96" spans="1:6" ht="24" x14ac:dyDescent="0.25">
      <c r="A96" s="15" t="s">
        <v>226</v>
      </c>
      <c r="B96" s="15" t="s">
        <v>439</v>
      </c>
      <c r="C96" s="15" t="s">
        <v>440</v>
      </c>
      <c r="D96" s="16">
        <v>1578</v>
      </c>
      <c r="E96" s="17">
        <v>8</v>
      </c>
      <c r="F96" s="18">
        <f t="shared" si="7"/>
        <v>197.25</v>
      </c>
    </row>
    <row r="97" spans="1:6" ht="48" x14ac:dyDescent="0.25">
      <c r="A97" s="15" t="s">
        <v>441</v>
      </c>
      <c r="B97" s="15" t="s">
        <v>442</v>
      </c>
      <c r="C97" s="15" t="s">
        <v>443</v>
      </c>
      <c r="D97" s="16">
        <v>1192</v>
      </c>
      <c r="E97" s="17">
        <v>7</v>
      </c>
      <c r="F97" s="18">
        <f t="shared" si="7"/>
        <v>170.28571428571428</v>
      </c>
    </row>
    <row r="98" spans="1:6" ht="36" x14ac:dyDescent="0.25">
      <c r="A98" s="15" t="s">
        <v>444</v>
      </c>
      <c r="B98" s="15" t="s">
        <v>445</v>
      </c>
      <c r="C98" s="15" t="s">
        <v>446</v>
      </c>
      <c r="D98" s="16">
        <v>1177</v>
      </c>
      <c r="E98" s="17">
        <v>5</v>
      </c>
      <c r="F98" s="18">
        <f t="shared" si="7"/>
        <v>235.4</v>
      </c>
    </row>
    <row r="99" spans="1:6" ht="24" x14ac:dyDescent="0.25">
      <c r="A99" s="15" t="s">
        <v>447</v>
      </c>
      <c r="B99" s="15" t="s">
        <v>448</v>
      </c>
      <c r="C99" s="15" t="s">
        <v>449</v>
      </c>
      <c r="D99" s="16">
        <v>1120</v>
      </c>
      <c r="E99" s="17">
        <v>3</v>
      </c>
      <c r="F99" s="18">
        <f t="shared" si="7"/>
        <v>373.33333333333331</v>
      </c>
    </row>
    <row r="100" spans="1:6" ht="36" x14ac:dyDescent="0.25">
      <c r="A100" s="15" t="s">
        <v>450</v>
      </c>
      <c r="B100" s="15" t="s">
        <v>451</v>
      </c>
      <c r="C100" s="15" t="s">
        <v>452</v>
      </c>
      <c r="D100" s="16">
        <v>1118</v>
      </c>
      <c r="E100" s="17">
        <v>10</v>
      </c>
      <c r="F100" s="18">
        <f t="shared" si="7"/>
        <v>111.8</v>
      </c>
    </row>
    <row r="101" spans="1:6" ht="48" x14ac:dyDescent="0.25">
      <c r="A101" s="15" t="s">
        <v>453</v>
      </c>
      <c r="B101" s="15" t="s">
        <v>454</v>
      </c>
      <c r="C101" s="15" t="s">
        <v>455</v>
      </c>
      <c r="D101" s="16">
        <v>1009</v>
      </c>
      <c r="E101" s="17">
        <v>8</v>
      </c>
      <c r="F101" s="18">
        <f t="shared" si="7"/>
        <v>126.125</v>
      </c>
    </row>
    <row r="102" spans="1:6" ht="36" x14ac:dyDescent="0.25">
      <c r="A102" s="15" t="s">
        <v>456</v>
      </c>
      <c r="B102" s="15" t="s">
        <v>457</v>
      </c>
      <c r="C102" s="15" t="s">
        <v>458</v>
      </c>
      <c r="D102" s="16">
        <v>975</v>
      </c>
      <c r="E102" s="17">
        <v>7</v>
      </c>
      <c r="F102" s="18">
        <f t="shared" si="7"/>
        <v>139.28571428571428</v>
      </c>
    </row>
    <row r="103" spans="1:6" ht="48" x14ac:dyDescent="0.25">
      <c r="A103" s="15" t="s">
        <v>459</v>
      </c>
      <c r="B103" s="15" t="s">
        <v>460</v>
      </c>
      <c r="C103" s="15" t="s">
        <v>461</v>
      </c>
      <c r="D103" s="16">
        <v>973</v>
      </c>
      <c r="E103" s="17">
        <v>7</v>
      </c>
      <c r="F103" s="18">
        <f t="shared" si="7"/>
        <v>139</v>
      </c>
    </row>
    <row r="104" spans="1:6" ht="51" customHeight="1" x14ac:dyDescent="0.25"/>
    <row r="105" spans="1:6" ht="24" customHeight="1" x14ac:dyDescent="0.25">
      <c r="A105" s="24" t="s">
        <v>191</v>
      </c>
      <c r="B105" s="24"/>
      <c r="C105" s="24"/>
      <c r="D105" s="24"/>
      <c r="E105" s="24"/>
      <c r="F105" s="24"/>
    </row>
    <row r="106" spans="1:6" ht="24" x14ac:dyDescent="0.25">
      <c r="A106" s="19" t="s">
        <v>222</v>
      </c>
      <c r="B106" s="19" t="s">
        <v>223</v>
      </c>
      <c r="C106" s="19" t="s">
        <v>224</v>
      </c>
      <c r="D106" s="20" t="s">
        <v>225</v>
      </c>
      <c r="E106" s="19" t="s">
        <v>794</v>
      </c>
      <c r="F106" s="21" t="s">
        <v>793</v>
      </c>
    </row>
    <row r="107" spans="1:6" ht="36" x14ac:dyDescent="0.25">
      <c r="A107" s="15" t="s">
        <v>462</v>
      </c>
      <c r="B107" s="15" t="s">
        <v>463</v>
      </c>
      <c r="C107" s="15" t="s">
        <v>464</v>
      </c>
      <c r="D107" s="16">
        <v>40891</v>
      </c>
      <c r="E107" s="17">
        <v>8</v>
      </c>
      <c r="F107" s="18">
        <f>D107/E107</f>
        <v>5111.375</v>
      </c>
    </row>
    <row r="108" spans="1:6" x14ac:dyDescent="0.25">
      <c r="A108" s="15" t="s">
        <v>465</v>
      </c>
      <c r="B108" s="15" t="s">
        <v>466</v>
      </c>
      <c r="C108" s="15" t="s">
        <v>467</v>
      </c>
      <c r="D108" s="16">
        <v>11493</v>
      </c>
      <c r="E108" s="17">
        <v>6</v>
      </c>
      <c r="F108" s="18">
        <f t="shared" ref="F108:F117" si="8">D108/E108</f>
        <v>1915.5</v>
      </c>
    </row>
    <row r="109" spans="1:6" ht="24" x14ac:dyDescent="0.25">
      <c r="A109" s="15" t="s">
        <v>468</v>
      </c>
      <c r="B109" s="15" t="s">
        <v>469</v>
      </c>
      <c r="C109" s="15" t="s">
        <v>470</v>
      </c>
      <c r="D109" s="16">
        <v>10455</v>
      </c>
      <c r="E109" s="17">
        <v>3</v>
      </c>
      <c r="F109" s="18">
        <f t="shared" si="8"/>
        <v>3485</v>
      </c>
    </row>
    <row r="110" spans="1:6" ht="24" x14ac:dyDescent="0.25">
      <c r="A110" s="15" t="s">
        <v>471</v>
      </c>
      <c r="B110" s="15" t="s">
        <v>472</v>
      </c>
      <c r="C110" s="15" t="s">
        <v>473</v>
      </c>
      <c r="D110" s="16">
        <v>10138</v>
      </c>
      <c r="E110" s="17">
        <v>10</v>
      </c>
      <c r="F110" s="18">
        <f t="shared" si="8"/>
        <v>1013.8</v>
      </c>
    </row>
    <row r="111" spans="1:6" ht="24" x14ac:dyDescent="0.25">
      <c r="A111" s="15" t="s">
        <v>474</v>
      </c>
      <c r="B111" s="15" t="s">
        <v>475</v>
      </c>
      <c r="C111" s="15" t="s">
        <v>476</v>
      </c>
      <c r="D111" s="16">
        <v>8203</v>
      </c>
      <c r="E111" s="17">
        <v>6</v>
      </c>
      <c r="F111" s="18">
        <f t="shared" si="8"/>
        <v>1367.1666666666667</v>
      </c>
    </row>
    <row r="112" spans="1:6" ht="36" x14ac:dyDescent="0.25">
      <c r="A112" s="15" t="s">
        <v>477</v>
      </c>
      <c r="B112" s="15" t="s">
        <v>478</v>
      </c>
      <c r="C112" s="15" t="s">
        <v>479</v>
      </c>
      <c r="D112" s="16">
        <v>7567</v>
      </c>
      <c r="E112" s="17">
        <v>9</v>
      </c>
      <c r="F112" s="18">
        <f t="shared" si="8"/>
        <v>840.77777777777783</v>
      </c>
    </row>
    <row r="113" spans="1:6" x14ac:dyDescent="0.25">
      <c r="A113" s="15" t="s">
        <v>480</v>
      </c>
      <c r="B113" s="15" t="s">
        <v>481</v>
      </c>
      <c r="C113" s="15" t="s">
        <v>482</v>
      </c>
      <c r="D113" s="16">
        <v>6209</v>
      </c>
      <c r="E113" s="17">
        <v>9</v>
      </c>
      <c r="F113" s="18">
        <f t="shared" si="8"/>
        <v>689.88888888888891</v>
      </c>
    </row>
    <row r="114" spans="1:6" x14ac:dyDescent="0.25">
      <c r="A114" s="15" t="s">
        <v>483</v>
      </c>
      <c r="B114" s="15" t="s">
        <v>484</v>
      </c>
      <c r="C114" s="15" t="s">
        <v>485</v>
      </c>
      <c r="D114" s="16">
        <v>5456</v>
      </c>
      <c r="E114" s="17">
        <v>7</v>
      </c>
      <c r="F114" s="18">
        <f t="shared" si="8"/>
        <v>779.42857142857144</v>
      </c>
    </row>
    <row r="115" spans="1:6" ht="24" x14ac:dyDescent="0.25">
      <c r="A115" s="15" t="s">
        <v>486</v>
      </c>
      <c r="B115" s="15" t="s">
        <v>487</v>
      </c>
      <c r="C115" s="15" t="s">
        <v>488</v>
      </c>
      <c r="D115" s="16">
        <v>5152</v>
      </c>
      <c r="E115" s="17">
        <v>6</v>
      </c>
      <c r="F115" s="18">
        <f t="shared" si="8"/>
        <v>858.66666666666663</v>
      </c>
    </row>
    <row r="116" spans="1:6" ht="48" x14ac:dyDescent="0.25">
      <c r="A116" s="15" t="s">
        <v>489</v>
      </c>
      <c r="B116" s="15" t="s">
        <v>490</v>
      </c>
      <c r="C116" s="15" t="s">
        <v>491</v>
      </c>
      <c r="D116" s="16">
        <v>4377</v>
      </c>
      <c r="E116" s="17">
        <v>8</v>
      </c>
      <c r="F116" s="18">
        <f t="shared" si="8"/>
        <v>547.125</v>
      </c>
    </row>
    <row r="117" spans="1:6" x14ac:dyDescent="0.25">
      <c r="A117" s="15" t="s">
        <v>492</v>
      </c>
      <c r="B117" s="15" t="s">
        <v>493</v>
      </c>
      <c r="C117" s="15" t="s">
        <v>494</v>
      </c>
      <c r="D117" s="16">
        <v>4330</v>
      </c>
      <c r="E117" s="17">
        <v>10</v>
      </c>
      <c r="F117" s="18">
        <f t="shared" si="8"/>
        <v>433</v>
      </c>
    </row>
    <row r="118" spans="1:6" ht="51" customHeight="1" x14ac:dyDescent="0.25"/>
    <row r="119" spans="1:6" ht="24" customHeight="1" x14ac:dyDescent="0.25">
      <c r="A119" s="24" t="s">
        <v>192</v>
      </c>
      <c r="B119" s="24"/>
      <c r="C119" s="24"/>
      <c r="D119" s="24"/>
      <c r="E119" s="24"/>
      <c r="F119" s="24"/>
    </row>
    <row r="120" spans="1:6" ht="24" x14ac:dyDescent="0.25">
      <c r="A120" s="19" t="s">
        <v>222</v>
      </c>
      <c r="B120" s="19" t="s">
        <v>223</v>
      </c>
      <c r="C120" s="19" t="s">
        <v>224</v>
      </c>
      <c r="D120" s="20" t="s">
        <v>225</v>
      </c>
      <c r="E120" s="19" t="s">
        <v>794</v>
      </c>
      <c r="F120" s="21" t="s">
        <v>793</v>
      </c>
    </row>
    <row r="121" spans="1:6" ht="24" x14ac:dyDescent="0.25">
      <c r="A121" s="15" t="s">
        <v>495</v>
      </c>
      <c r="B121" s="15" t="s">
        <v>496</v>
      </c>
      <c r="C121" s="15" t="s">
        <v>497</v>
      </c>
      <c r="D121" s="16">
        <v>2824</v>
      </c>
      <c r="E121" s="17">
        <v>6</v>
      </c>
      <c r="F121" s="18">
        <f>D121/E121</f>
        <v>470.66666666666669</v>
      </c>
    </row>
    <row r="122" spans="1:6" ht="36" x14ac:dyDescent="0.25">
      <c r="A122" s="15" t="s">
        <v>498</v>
      </c>
      <c r="B122" s="15" t="s">
        <v>499</v>
      </c>
      <c r="C122" s="15" t="s">
        <v>500</v>
      </c>
      <c r="D122" s="16">
        <v>2456</v>
      </c>
      <c r="E122" s="17">
        <v>10</v>
      </c>
      <c r="F122" s="18">
        <f t="shared" ref="F122:F130" si="9">D122/E122</f>
        <v>245.6</v>
      </c>
    </row>
    <row r="123" spans="1:6" ht="24" x14ac:dyDescent="0.25">
      <c r="A123" s="15" t="s">
        <v>501</v>
      </c>
      <c r="B123" s="15" t="s">
        <v>502</v>
      </c>
      <c r="C123" s="15" t="s">
        <v>503</v>
      </c>
      <c r="D123" s="16">
        <v>1146</v>
      </c>
      <c r="E123" s="17">
        <v>8</v>
      </c>
      <c r="F123" s="18">
        <f t="shared" si="9"/>
        <v>143.25</v>
      </c>
    </row>
    <row r="124" spans="1:6" ht="48" x14ac:dyDescent="0.25">
      <c r="A124" s="15" t="s">
        <v>504</v>
      </c>
      <c r="B124" s="15" t="s">
        <v>505</v>
      </c>
      <c r="C124" s="15" t="s">
        <v>506</v>
      </c>
      <c r="D124" s="16">
        <v>1106</v>
      </c>
      <c r="E124" s="17">
        <v>7</v>
      </c>
      <c r="F124" s="18">
        <f t="shared" si="9"/>
        <v>158</v>
      </c>
    </row>
    <row r="125" spans="1:6" ht="48" x14ac:dyDescent="0.25">
      <c r="A125" s="15" t="s">
        <v>507</v>
      </c>
      <c r="B125" s="15" t="s">
        <v>508</v>
      </c>
      <c r="C125" s="15" t="s">
        <v>509</v>
      </c>
      <c r="D125" s="16">
        <v>1068</v>
      </c>
      <c r="E125" s="17">
        <v>10</v>
      </c>
      <c r="F125" s="18">
        <f t="shared" si="9"/>
        <v>106.8</v>
      </c>
    </row>
    <row r="126" spans="1:6" ht="48" x14ac:dyDescent="0.25">
      <c r="A126" s="15" t="s">
        <v>510</v>
      </c>
      <c r="B126" s="15" t="s">
        <v>511</v>
      </c>
      <c r="C126" s="15" t="s">
        <v>512</v>
      </c>
      <c r="D126" s="16">
        <v>1045</v>
      </c>
      <c r="E126" s="17">
        <v>9</v>
      </c>
      <c r="F126" s="18">
        <f t="shared" si="9"/>
        <v>116.11111111111111</v>
      </c>
    </row>
    <row r="127" spans="1:6" ht="36" x14ac:dyDescent="0.25">
      <c r="A127" s="15" t="s">
        <v>513</v>
      </c>
      <c r="B127" s="15" t="s">
        <v>514</v>
      </c>
      <c r="C127" s="15" t="s">
        <v>515</v>
      </c>
      <c r="D127" s="16">
        <v>990</v>
      </c>
      <c r="E127" s="17">
        <v>9</v>
      </c>
      <c r="F127" s="18">
        <f t="shared" si="9"/>
        <v>110</v>
      </c>
    </row>
    <row r="128" spans="1:6" ht="60" x14ac:dyDescent="0.25">
      <c r="A128" s="15" t="s">
        <v>516</v>
      </c>
      <c r="B128" s="15" t="s">
        <v>517</v>
      </c>
      <c r="C128" s="15" t="s">
        <v>518</v>
      </c>
      <c r="D128" s="16">
        <v>979</v>
      </c>
      <c r="E128" s="17">
        <v>9</v>
      </c>
      <c r="F128" s="18">
        <f t="shared" si="9"/>
        <v>108.77777777777777</v>
      </c>
    </row>
    <row r="129" spans="1:6" ht="24" x14ac:dyDescent="0.25">
      <c r="A129" s="15" t="s">
        <v>519</v>
      </c>
      <c r="B129" s="15" t="s">
        <v>520</v>
      </c>
      <c r="C129" s="15" t="s">
        <v>521</v>
      </c>
      <c r="D129" s="16">
        <v>907</v>
      </c>
      <c r="E129" s="17">
        <v>7</v>
      </c>
      <c r="F129" s="18">
        <f t="shared" si="9"/>
        <v>129.57142857142858</v>
      </c>
    </row>
    <row r="130" spans="1:6" ht="24" x14ac:dyDescent="0.25">
      <c r="A130" s="15" t="s">
        <v>522</v>
      </c>
      <c r="B130" s="15" t="s">
        <v>523</v>
      </c>
      <c r="C130" s="15" t="s">
        <v>524</v>
      </c>
      <c r="D130" s="16">
        <v>903</v>
      </c>
      <c r="E130" s="17">
        <v>8</v>
      </c>
      <c r="F130" s="18">
        <f t="shared" si="9"/>
        <v>112.875</v>
      </c>
    </row>
    <row r="131" spans="1:6" ht="51" customHeight="1" x14ac:dyDescent="0.25"/>
    <row r="132" spans="1:6" ht="24" customHeight="1" x14ac:dyDescent="0.25">
      <c r="A132" s="24" t="s">
        <v>195</v>
      </c>
      <c r="B132" s="24"/>
      <c r="C132" s="24"/>
      <c r="D132" s="24"/>
      <c r="E132" s="24"/>
      <c r="F132" s="24"/>
    </row>
    <row r="133" spans="1:6" ht="24" x14ac:dyDescent="0.25">
      <c r="A133" s="19" t="s">
        <v>222</v>
      </c>
      <c r="B133" s="19" t="s">
        <v>223</v>
      </c>
      <c r="C133" s="19" t="s">
        <v>224</v>
      </c>
      <c r="D133" s="20" t="s">
        <v>225</v>
      </c>
      <c r="E133" s="19" t="s">
        <v>794</v>
      </c>
      <c r="F133" s="21" t="s">
        <v>793</v>
      </c>
    </row>
    <row r="134" spans="1:6" ht="24" x14ac:dyDescent="0.25">
      <c r="A134" s="15" t="s">
        <v>495</v>
      </c>
      <c r="B134" s="15" t="s">
        <v>496</v>
      </c>
      <c r="C134" s="15" t="s">
        <v>497</v>
      </c>
      <c r="D134" s="16">
        <v>2824</v>
      </c>
      <c r="E134" s="17">
        <v>6</v>
      </c>
      <c r="F134" s="18">
        <f>D134/E134</f>
        <v>470.66666666666669</v>
      </c>
    </row>
    <row r="135" spans="1:6" ht="24" x14ac:dyDescent="0.25">
      <c r="A135" s="15" t="s">
        <v>525</v>
      </c>
      <c r="B135" s="15" t="s">
        <v>526</v>
      </c>
      <c r="C135" s="15" t="s">
        <v>527</v>
      </c>
      <c r="D135" s="16">
        <v>2540</v>
      </c>
      <c r="E135" s="17">
        <v>10</v>
      </c>
      <c r="F135" s="18">
        <f t="shared" ref="F135:F143" si="10">D135/E135</f>
        <v>254</v>
      </c>
    </row>
    <row r="136" spans="1:6" ht="24" x14ac:dyDescent="0.25">
      <c r="A136" s="15" t="s">
        <v>528</v>
      </c>
      <c r="B136" s="15" t="s">
        <v>529</v>
      </c>
      <c r="C136" s="15" t="s">
        <v>530</v>
      </c>
      <c r="D136" s="16">
        <v>2485</v>
      </c>
      <c r="E136" s="17">
        <v>8</v>
      </c>
      <c r="F136" s="18">
        <f t="shared" si="10"/>
        <v>310.625</v>
      </c>
    </row>
    <row r="137" spans="1:6" ht="24" x14ac:dyDescent="0.25">
      <c r="A137" s="15" t="s">
        <v>531</v>
      </c>
      <c r="B137" s="15" t="s">
        <v>532</v>
      </c>
      <c r="C137" s="15" t="s">
        <v>533</v>
      </c>
      <c r="D137" s="16">
        <v>1467</v>
      </c>
      <c r="E137" s="17">
        <v>8</v>
      </c>
      <c r="F137" s="18">
        <f t="shared" si="10"/>
        <v>183.375</v>
      </c>
    </row>
    <row r="138" spans="1:6" ht="36" x14ac:dyDescent="0.25">
      <c r="A138" s="15" t="s">
        <v>534</v>
      </c>
      <c r="B138" s="15" t="s">
        <v>535</v>
      </c>
      <c r="C138" s="15" t="s">
        <v>536</v>
      </c>
      <c r="D138" s="16">
        <v>1268</v>
      </c>
      <c r="E138" s="17">
        <v>8</v>
      </c>
      <c r="F138" s="18">
        <f t="shared" si="10"/>
        <v>158.5</v>
      </c>
    </row>
    <row r="139" spans="1:6" ht="24" x14ac:dyDescent="0.25">
      <c r="A139" s="15" t="s">
        <v>537</v>
      </c>
      <c r="B139" s="15" t="s">
        <v>538</v>
      </c>
      <c r="C139" s="15" t="s">
        <v>539</v>
      </c>
      <c r="D139" s="16">
        <v>1197</v>
      </c>
      <c r="E139" s="17">
        <v>10</v>
      </c>
      <c r="F139" s="18">
        <f t="shared" si="10"/>
        <v>119.7</v>
      </c>
    </row>
    <row r="140" spans="1:6" ht="36" x14ac:dyDescent="0.25">
      <c r="A140" s="15" t="s">
        <v>226</v>
      </c>
      <c r="B140" s="15" t="s">
        <v>227</v>
      </c>
      <c r="C140" s="15" t="s">
        <v>228</v>
      </c>
      <c r="D140" s="16">
        <v>1186</v>
      </c>
      <c r="E140" s="17">
        <v>9</v>
      </c>
      <c r="F140" s="18">
        <f t="shared" si="10"/>
        <v>131.77777777777777</v>
      </c>
    </row>
    <row r="141" spans="1:6" ht="36" x14ac:dyDescent="0.25">
      <c r="A141" s="15" t="s">
        <v>540</v>
      </c>
      <c r="B141" s="15" t="s">
        <v>541</v>
      </c>
      <c r="C141" s="15" t="s">
        <v>542</v>
      </c>
      <c r="D141" s="16">
        <v>1168</v>
      </c>
      <c r="E141" s="17">
        <v>8</v>
      </c>
      <c r="F141" s="18">
        <f t="shared" si="10"/>
        <v>146</v>
      </c>
    </row>
    <row r="142" spans="1:6" ht="36" x14ac:dyDescent="0.25">
      <c r="A142" s="15" t="s">
        <v>543</v>
      </c>
      <c r="B142" s="15" t="s">
        <v>544</v>
      </c>
      <c r="C142" s="15" t="s">
        <v>545</v>
      </c>
      <c r="D142" s="16">
        <v>1134</v>
      </c>
      <c r="E142" s="17">
        <v>6</v>
      </c>
      <c r="F142" s="18">
        <f t="shared" si="10"/>
        <v>189</v>
      </c>
    </row>
    <row r="143" spans="1:6" ht="36" x14ac:dyDescent="0.25">
      <c r="A143" s="15" t="s">
        <v>546</v>
      </c>
      <c r="B143" s="15" t="s">
        <v>547</v>
      </c>
      <c r="C143" s="15" t="s">
        <v>548</v>
      </c>
      <c r="D143" s="16">
        <v>1128</v>
      </c>
      <c r="E143" s="17">
        <v>8</v>
      </c>
      <c r="F143" s="18">
        <f t="shared" si="10"/>
        <v>141</v>
      </c>
    </row>
    <row r="144" spans="1:6" ht="51" customHeight="1" x14ac:dyDescent="0.25"/>
    <row r="145" spans="1:6" ht="24" customHeight="1" x14ac:dyDescent="0.25">
      <c r="A145" s="24" t="s">
        <v>198</v>
      </c>
      <c r="B145" s="24"/>
      <c r="C145" s="24"/>
      <c r="D145" s="24"/>
      <c r="E145" s="24"/>
      <c r="F145" s="24"/>
    </row>
    <row r="146" spans="1:6" ht="24" x14ac:dyDescent="0.25">
      <c r="A146" s="19" t="s">
        <v>222</v>
      </c>
      <c r="B146" s="19" t="s">
        <v>223</v>
      </c>
      <c r="C146" s="19" t="s">
        <v>224</v>
      </c>
      <c r="D146" s="20" t="s">
        <v>225</v>
      </c>
      <c r="E146" s="19" t="s">
        <v>794</v>
      </c>
      <c r="F146" s="21" t="s">
        <v>793</v>
      </c>
    </row>
    <row r="147" spans="1:6" ht="48" x14ac:dyDescent="0.25">
      <c r="A147" s="15" t="s">
        <v>549</v>
      </c>
      <c r="B147" s="15" t="s">
        <v>550</v>
      </c>
      <c r="C147" s="15" t="s">
        <v>551</v>
      </c>
      <c r="D147" s="16">
        <v>2928</v>
      </c>
      <c r="E147" s="17">
        <v>7</v>
      </c>
      <c r="F147" s="18">
        <f>D147/E147</f>
        <v>418.28571428571428</v>
      </c>
    </row>
    <row r="148" spans="1:6" ht="24" x14ac:dyDescent="0.25">
      <c r="A148" s="15" t="s">
        <v>525</v>
      </c>
      <c r="B148" s="15" t="s">
        <v>526</v>
      </c>
      <c r="C148" s="15" t="s">
        <v>527</v>
      </c>
      <c r="D148" s="16">
        <v>2540</v>
      </c>
      <c r="E148" s="17">
        <v>10</v>
      </c>
      <c r="F148" s="18">
        <f t="shared" ref="F148:F156" si="11">D148/E148</f>
        <v>254</v>
      </c>
    </row>
    <row r="149" spans="1:6" ht="24" x14ac:dyDescent="0.25">
      <c r="A149" s="15" t="s">
        <v>528</v>
      </c>
      <c r="B149" s="15" t="s">
        <v>529</v>
      </c>
      <c r="C149" s="15" t="s">
        <v>530</v>
      </c>
      <c r="D149" s="16">
        <v>2485</v>
      </c>
      <c r="E149" s="17">
        <v>8</v>
      </c>
      <c r="F149" s="18">
        <f t="shared" si="11"/>
        <v>310.625</v>
      </c>
    </row>
    <row r="150" spans="1:6" ht="48" x14ac:dyDescent="0.25">
      <c r="A150" s="15" t="s">
        <v>552</v>
      </c>
      <c r="B150" s="15" t="s">
        <v>553</v>
      </c>
      <c r="C150" s="15" t="s">
        <v>554</v>
      </c>
      <c r="D150" s="16">
        <v>1900</v>
      </c>
      <c r="E150" s="17">
        <v>9</v>
      </c>
      <c r="F150" s="18">
        <f t="shared" si="11"/>
        <v>211.11111111111111</v>
      </c>
    </row>
    <row r="151" spans="1:6" ht="48" x14ac:dyDescent="0.25">
      <c r="A151" s="15" t="s">
        <v>555</v>
      </c>
      <c r="B151" s="15" t="s">
        <v>556</v>
      </c>
      <c r="C151" s="15" t="s">
        <v>557</v>
      </c>
      <c r="D151" s="16">
        <v>1561</v>
      </c>
      <c r="E151" s="17">
        <v>9</v>
      </c>
      <c r="F151" s="18">
        <f t="shared" si="11"/>
        <v>173.44444444444446</v>
      </c>
    </row>
    <row r="152" spans="1:6" ht="48" x14ac:dyDescent="0.25">
      <c r="A152" s="15" t="s">
        <v>558</v>
      </c>
      <c r="B152" s="15" t="s">
        <v>559</v>
      </c>
      <c r="C152" s="15" t="s">
        <v>560</v>
      </c>
      <c r="D152" s="16">
        <v>1511</v>
      </c>
      <c r="E152" s="17">
        <v>3</v>
      </c>
      <c r="F152" s="18">
        <f t="shared" si="11"/>
        <v>503.66666666666669</v>
      </c>
    </row>
    <row r="153" spans="1:6" ht="24" x14ac:dyDescent="0.25">
      <c r="A153" s="15" t="s">
        <v>531</v>
      </c>
      <c r="B153" s="15" t="s">
        <v>532</v>
      </c>
      <c r="C153" s="15" t="s">
        <v>533</v>
      </c>
      <c r="D153" s="16">
        <v>1467</v>
      </c>
      <c r="E153" s="17">
        <v>8</v>
      </c>
      <c r="F153" s="18">
        <f t="shared" si="11"/>
        <v>183.375</v>
      </c>
    </row>
    <row r="154" spans="1:6" ht="24" x14ac:dyDescent="0.25">
      <c r="A154" s="15" t="s">
        <v>561</v>
      </c>
      <c r="B154" s="15" t="s">
        <v>562</v>
      </c>
      <c r="C154" s="15" t="s">
        <v>563</v>
      </c>
      <c r="D154" s="16">
        <v>1218</v>
      </c>
      <c r="E154" s="17">
        <v>7</v>
      </c>
      <c r="F154" s="18">
        <f t="shared" si="11"/>
        <v>174</v>
      </c>
    </row>
    <row r="155" spans="1:6" ht="48" x14ac:dyDescent="0.25">
      <c r="A155" s="15" t="s">
        <v>564</v>
      </c>
      <c r="B155" s="15" t="s">
        <v>565</v>
      </c>
      <c r="C155" s="15" t="s">
        <v>566</v>
      </c>
      <c r="D155" s="16">
        <v>1211</v>
      </c>
      <c r="E155" s="17">
        <v>6</v>
      </c>
      <c r="F155" s="18">
        <f t="shared" si="11"/>
        <v>201.83333333333334</v>
      </c>
    </row>
    <row r="156" spans="1:6" ht="24" x14ac:dyDescent="0.25">
      <c r="A156" s="15" t="s">
        <v>537</v>
      </c>
      <c r="B156" s="15" t="s">
        <v>538</v>
      </c>
      <c r="C156" s="15" t="s">
        <v>539</v>
      </c>
      <c r="D156" s="16">
        <v>1197</v>
      </c>
      <c r="E156" s="17">
        <v>10</v>
      </c>
      <c r="F156" s="18">
        <f t="shared" si="11"/>
        <v>119.7</v>
      </c>
    </row>
    <row r="157" spans="1:6" ht="51" customHeight="1" x14ac:dyDescent="0.25"/>
    <row r="158" spans="1:6" ht="24" customHeight="1" x14ac:dyDescent="0.25">
      <c r="A158" s="24" t="s">
        <v>200</v>
      </c>
      <c r="B158" s="24"/>
      <c r="C158" s="24"/>
      <c r="D158" s="24"/>
      <c r="E158" s="24"/>
      <c r="F158" s="24"/>
    </row>
    <row r="159" spans="1:6" ht="24" x14ac:dyDescent="0.25">
      <c r="A159" s="19" t="s">
        <v>222</v>
      </c>
      <c r="B159" s="19" t="s">
        <v>223</v>
      </c>
      <c r="C159" s="19" t="s">
        <v>224</v>
      </c>
      <c r="D159" s="20" t="s">
        <v>225</v>
      </c>
      <c r="E159" s="19" t="s">
        <v>794</v>
      </c>
      <c r="F159" s="21" t="s">
        <v>793</v>
      </c>
    </row>
    <row r="160" spans="1:6" x14ac:dyDescent="0.25">
      <c r="A160" s="15" t="s">
        <v>567</v>
      </c>
      <c r="B160" s="15" t="s">
        <v>568</v>
      </c>
      <c r="C160" s="15" t="s">
        <v>569</v>
      </c>
      <c r="D160" s="16">
        <v>24184</v>
      </c>
      <c r="E160" s="17">
        <v>8</v>
      </c>
      <c r="F160" s="18">
        <f>D160/E160</f>
        <v>3023</v>
      </c>
    </row>
    <row r="161" spans="1:6" ht="24" x14ac:dyDescent="0.25">
      <c r="A161" s="15" t="s">
        <v>570</v>
      </c>
      <c r="B161" s="15" t="s">
        <v>571</v>
      </c>
      <c r="C161" s="15" t="s">
        <v>572</v>
      </c>
      <c r="D161" s="16">
        <v>14665</v>
      </c>
      <c r="E161" s="17">
        <v>4</v>
      </c>
      <c r="F161" s="18">
        <f t="shared" ref="F161:F169" si="12">D161/E161</f>
        <v>3666.25</v>
      </c>
    </row>
    <row r="162" spans="1:6" ht="24" x14ac:dyDescent="0.25">
      <c r="A162" s="15" t="s">
        <v>573</v>
      </c>
      <c r="B162" s="15" t="s">
        <v>574</v>
      </c>
      <c r="C162" s="15" t="s">
        <v>575</v>
      </c>
      <c r="D162" s="16">
        <v>11920</v>
      </c>
      <c r="E162" s="17">
        <v>4</v>
      </c>
      <c r="F162" s="18">
        <f t="shared" si="12"/>
        <v>2980</v>
      </c>
    </row>
    <row r="163" spans="1:6" ht="24" x14ac:dyDescent="0.25">
      <c r="A163" s="15" t="s">
        <v>576</v>
      </c>
      <c r="B163" s="15" t="s">
        <v>577</v>
      </c>
      <c r="C163" s="15" t="s">
        <v>578</v>
      </c>
      <c r="D163" s="16">
        <v>10446</v>
      </c>
      <c r="E163" s="17">
        <v>9</v>
      </c>
      <c r="F163" s="18">
        <f t="shared" si="12"/>
        <v>1160.6666666666667</v>
      </c>
    </row>
    <row r="164" spans="1:6" x14ac:dyDescent="0.25">
      <c r="A164" s="15" t="s">
        <v>579</v>
      </c>
      <c r="B164" s="15" t="s">
        <v>580</v>
      </c>
      <c r="C164" s="15" t="s">
        <v>581</v>
      </c>
      <c r="D164" s="16">
        <v>10310</v>
      </c>
      <c r="E164" s="17">
        <v>7</v>
      </c>
      <c r="F164" s="18">
        <f t="shared" si="12"/>
        <v>1472.8571428571429</v>
      </c>
    </row>
    <row r="165" spans="1:6" x14ac:dyDescent="0.25">
      <c r="A165" s="15" t="s">
        <v>582</v>
      </c>
      <c r="B165" s="15" t="s">
        <v>583</v>
      </c>
      <c r="C165" s="15" t="s">
        <v>584</v>
      </c>
      <c r="D165" s="16">
        <v>10305</v>
      </c>
      <c r="E165" s="17">
        <v>9</v>
      </c>
      <c r="F165" s="18">
        <f t="shared" si="12"/>
        <v>1145</v>
      </c>
    </row>
    <row r="166" spans="1:6" x14ac:dyDescent="0.25">
      <c r="A166" s="15" t="s">
        <v>585</v>
      </c>
      <c r="B166" s="15" t="s">
        <v>586</v>
      </c>
      <c r="C166" s="15" t="s">
        <v>587</v>
      </c>
      <c r="D166" s="16">
        <v>9974</v>
      </c>
      <c r="E166" s="17">
        <v>3</v>
      </c>
      <c r="F166" s="18">
        <f t="shared" si="12"/>
        <v>3324.6666666666665</v>
      </c>
    </row>
    <row r="167" spans="1:6" ht="48" x14ac:dyDescent="0.25">
      <c r="A167" s="15" t="s">
        <v>588</v>
      </c>
      <c r="B167" s="15" t="s">
        <v>589</v>
      </c>
      <c r="C167" s="15" t="s">
        <v>590</v>
      </c>
      <c r="D167" s="16">
        <v>9896</v>
      </c>
      <c r="E167" s="17">
        <v>10</v>
      </c>
      <c r="F167" s="18">
        <f t="shared" si="12"/>
        <v>989.6</v>
      </c>
    </row>
    <row r="168" spans="1:6" x14ac:dyDescent="0.25">
      <c r="A168" s="15" t="s">
        <v>579</v>
      </c>
      <c r="B168" s="15" t="s">
        <v>591</v>
      </c>
      <c r="C168" s="15" t="s">
        <v>592</v>
      </c>
      <c r="D168" s="16">
        <v>9669</v>
      </c>
      <c r="E168" s="17">
        <v>6</v>
      </c>
      <c r="F168" s="18">
        <f t="shared" si="12"/>
        <v>1611.5</v>
      </c>
    </row>
    <row r="169" spans="1:6" x14ac:dyDescent="0.25">
      <c r="A169" s="15" t="s">
        <v>593</v>
      </c>
      <c r="B169" s="15" t="s">
        <v>594</v>
      </c>
      <c r="C169" s="15" t="s">
        <v>595</v>
      </c>
      <c r="D169" s="16">
        <v>8974</v>
      </c>
      <c r="E169" s="17">
        <v>5</v>
      </c>
      <c r="F169" s="18">
        <f t="shared" si="12"/>
        <v>1794.8</v>
      </c>
    </row>
    <row r="170" spans="1:6" ht="51" customHeight="1" x14ac:dyDescent="0.25"/>
    <row r="171" spans="1:6" ht="24" customHeight="1" x14ac:dyDescent="0.25">
      <c r="A171" s="24" t="s">
        <v>116</v>
      </c>
      <c r="B171" s="24"/>
      <c r="C171" s="24"/>
      <c r="D171" s="24"/>
      <c r="E171" s="24"/>
      <c r="F171" s="24"/>
    </row>
    <row r="172" spans="1:6" ht="24" x14ac:dyDescent="0.25">
      <c r="A172" s="19" t="s">
        <v>222</v>
      </c>
      <c r="B172" s="19" t="s">
        <v>223</v>
      </c>
      <c r="C172" s="19" t="s">
        <v>224</v>
      </c>
      <c r="D172" s="20" t="s">
        <v>225</v>
      </c>
      <c r="E172" s="19" t="s">
        <v>794</v>
      </c>
      <c r="F172" s="21" t="s">
        <v>793</v>
      </c>
    </row>
    <row r="173" spans="1:6" ht="36" x14ac:dyDescent="0.25">
      <c r="A173" s="15" t="s">
        <v>596</v>
      </c>
      <c r="B173" s="15" t="s">
        <v>597</v>
      </c>
      <c r="C173" s="15" t="s">
        <v>598</v>
      </c>
      <c r="D173" s="16">
        <v>1965</v>
      </c>
      <c r="E173" s="17">
        <v>9</v>
      </c>
      <c r="F173" s="18">
        <f>D173/E173</f>
        <v>218.33333333333334</v>
      </c>
    </row>
    <row r="174" spans="1:6" ht="24" x14ac:dyDescent="0.25">
      <c r="A174" s="15" t="s">
        <v>599</v>
      </c>
      <c r="B174" s="15" t="s">
        <v>600</v>
      </c>
      <c r="C174" s="15" t="s">
        <v>601</v>
      </c>
      <c r="D174" s="16">
        <v>1243</v>
      </c>
      <c r="E174" s="17">
        <v>7</v>
      </c>
      <c r="F174" s="18">
        <f t="shared" ref="F174:F182" si="13">D174/E174</f>
        <v>177.57142857142858</v>
      </c>
    </row>
    <row r="175" spans="1:6" ht="48" x14ac:dyDescent="0.25">
      <c r="A175" s="15" t="s">
        <v>441</v>
      </c>
      <c r="B175" s="15" t="s">
        <v>442</v>
      </c>
      <c r="C175" s="15" t="s">
        <v>443</v>
      </c>
      <c r="D175" s="16">
        <v>1192</v>
      </c>
      <c r="E175" s="17">
        <v>7</v>
      </c>
      <c r="F175" s="18">
        <f t="shared" si="13"/>
        <v>170.28571428571428</v>
      </c>
    </row>
    <row r="176" spans="1:6" ht="48" x14ac:dyDescent="0.25">
      <c r="A176" s="15" t="s">
        <v>602</v>
      </c>
      <c r="B176" s="15" t="s">
        <v>603</v>
      </c>
      <c r="C176" s="15" t="s">
        <v>604</v>
      </c>
      <c r="D176" s="16">
        <v>1131</v>
      </c>
      <c r="E176" s="17">
        <v>9</v>
      </c>
      <c r="F176" s="18">
        <f t="shared" si="13"/>
        <v>125.66666666666667</v>
      </c>
    </row>
    <row r="177" spans="1:6" ht="24" x14ac:dyDescent="0.25">
      <c r="A177" s="15" t="s">
        <v>605</v>
      </c>
      <c r="B177" s="15" t="s">
        <v>606</v>
      </c>
      <c r="C177" s="15" t="s">
        <v>607</v>
      </c>
      <c r="D177" s="16">
        <v>922</v>
      </c>
      <c r="E177" s="17">
        <v>7</v>
      </c>
      <c r="F177" s="18">
        <f t="shared" si="13"/>
        <v>131.71428571428572</v>
      </c>
    </row>
    <row r="178" spans="1:6" ht="24" x14ac:dyDescent="0.25">
      <c r="A178" s="15" t="s">
        <v>608</v>
      </c>
      <c r="B178" s="15" t="s">
        <v>609</v>
      </c>
      <c r="C178" s="15" t="s">
        <v>610</v>
      </c>
      <c r="D178" s="16">
        <v>912</v>
      </c>
      <c r="E178" s="17">
        <v>6</v>
      </c>
      <c r="F178" s="18">
        <f t="shared" si="13"/>
        <v>152</v>
      </c>
    </row>
    <row r="179" spans="1:6" ht="24" x14ac:dyDescent="0.25">
      <c r="A179" s="15" t="s">
        <v>611</v>
      </c>
      <c r="B179" s="15" t="s">
        <v>612</v>
      </c>
      <c r="C179" s="15" t="s">
        <v>613</v>
      </c>
      <c r="D179" s="16">
        <v>850</v>
      </c>
      <c r="E179" s="17">
        <v>9</v>
      </c>
      <c r="F179" s="18">
        <f t="shared" si="13"/>
        <v>94.444444444444443</v>
      </c>
    </row>
    <row r="180" spans="1:6" ht="36" x14ac:dyDescent="0.25">
      <c r="A180" s="15" t="s">
        <v>614</v>
      </c>
      <c r="B180" s="15" t="s">
        <v>615</v>
      </c>
      <c r="C180" s="15" t="s">
        <v>616</v>
      </c>
      <c r="D180" s="16">
        <v>779</v>
      </c>
      <c r="E180" s="17">
        <v>8</v>
      </c>
      <c r="F180" s="18">
        <f t="shared" si="13"/>
        <v>97.375</v>
      </c>
    </row>
    <row r="181" spans="1:6" ht="24" x14ac:dyDescent="0.25">
      <c r="A181" s="15" t="s">
        <v>617</v>
      </c>
      <c r="B181" s="15" t="s">
        <v>618</v>
      </c>
      <c r="C181" s="15" t="s">
        <v>619</v>
      </c>
      <c r="D181" s="16">
        <v>726</v>
      </c>
      <c r="E181" s="17">
        <v>10</v>
      </c>
      <c r="F181" s="18">
        <f t="shared" si="13"/>
        <v>72.599999999999994</v>
      </c>
    </row>
    <row r="182" spans="1:6" ht="24" x14ac:dyDescent="0.25">
      <c r="A182" s="15" t="s">
        <v>620</v>
      </c>
      <c r="B182" s="15" t="s">
        <v>621</v>
      </c>
      <c r="C182" s="15" t="s">
        <v>622</v>
      </c>
      <c r="D182" s="16">
        <v>718</v>
      </c>
      <c r="E182" s="17">
        <v>8</v>
      </c>
      <c r="F182" s="18">
        <f t="shared" si="13"/>
        <v>89.75</v>
      </c>
    </row>
    <row r="183" spans="1:6" ht="51" customHeight="1" x14ac:dyDescent="0.25"/>
    <row r="184" spans="1:6" ht="24" customHeight="1" x14ac:dyDescent="0.25">
      <c r="A184" s="24" t="s">
        <v>203</v>
      </c>
      <c r="B184" s="24"/>
      <c r="C184" s="24"/>
      <c r="D184" s="24"/>
      <c r="E184" s="24"/>
      <c r="F184" s="24"/>
    </row>
    <row r="185" spans="1:6" ht="24" x14ac:dyDescent="0.25">
      <c r="A185" s="19" t="s">
        <v>222</v>
      </c>
      <c r="B185" s="19" t="s">
        <v>223</v>
      </c>
      <c r="C185" s="19" t="s">
        <v>224</v>
      </c>
      <c r="D185" s="20" t="s">
        <v>225</v>
      </c>
      <c r="E185" s="19" t="s">
        <v>794</v>
      </c>
      <c r="F185" s="21" t="s">
        <v>793</v>
      </c>
    </row>
    <row r="186" spans="1:6" ht="24" x14ac:dyDescent="0.25">
      <c r="A186" s="15" t="s">
        <v>623</v>
      </c>
      <c r="B186" s="15" t="s">
        <v>624</v>
      </c>
      <c r="C186" s="15" t="s">
        <v>625</v>
      </c>
      <c r="D186" s="16">
        <v>555</v>
      </c>
      <c r="E186" s="17">
        <v>10</v>
      </c>
      <c r="F186" s="18">
        <f>D186/E186</f>
        <v>55.5</v>
      </c>
    </row>
    <row r="187" spans="1:6" ht="24" x14ac:dyDescent="0.25">
      <c r="A187" s="15" t="s">
        <v>626</v>
      </c>
      <c r="B187" s="15" t="s">
        <v>627</v>
      </c>
      <c r="C187" s="15" t="s">
        <v>628</v>
      </c>
      <c r="D187" s="16">
        <v>506</v>
      </c>
      <c r="E187" s="17">
        <v>5</v>
      </c>
      <c r="F187" s="18">
        <f t="shared" ref="F187:F195" si="14">D187/E187</f>
        <v>101.2</v>
      </c>
    </row>
    <row r="188" spans="1:6" ht="24" x14ac:dyDescent="0.25">
      <c r="A188" s="15" t="s">
        <v>629</v>
      </c>
      <c r="B188" s="15" t="s">
        <v>630</v>
      </c>
      <c r="C188" s="15" t="s">
        <v>631</v>
      </c>
      <c r="D188" s="16">
        <v>367</v>
      </c>
      <c r="E188" s="17">
        <v>10</v>
      </c>
      <c r="F188" s="18">
        <f t="shared" si="14"/>
        <v>36.700000000000003</v>
      </c>
    </row>
    <row r="189" spans="1:6" ht="24" x14ac:dyDescent="0.25">
      <c r="A189" s="15" t="s">
        <v>632</v>
      </c>
      <c r="B189" s="15" t="s">
        <v>633</v>
      </c>
      <c r="C189" s="15" t="s">
        <v>634</v>
      </c>
      <c r="D189" s="16">
        <v>325</v>
      </c>
      <c r="E189" s="17">
        <v>9</v>
      </c>
      <c r="F189" s="18">
        <f t="shared" si="14"/>
        <v>36.111111111111114</v>
      </c>
    </row>
    <row r="190" spans="1:6" ht="24" x14ac:dyDescent="0.25">
      <c r="A190" s="15" t="s">
        <v>635</v>
      </c>
      <c r="B190" s="15" t="s">
        <v>636</v>
      </c>
      <c r="C190" s="15" t="s">
        <v>637</v>
      </c>
      <c r="D190" s="16">
        <v>321</v>
      </c>
      <c r="E190" s="17">
        <v>8</v>
      </c>
      <c r="F190" s="18">
        <f t="shared" si="14"/>
        <v>40.125</v>
      </c>
    </row>
    <row r="191" spans="1:6" ht="24" x14ac:dyDescent="0.25">
      <c r="A191" s="15" t="s">
        <v>638</v>
      </c>
      <c r="B191" s="15" t="s">
        <v>639</v>
      </c>
      <c r="C191" s="15" t="s">
        <v>640</v>
      </c>
      <c r="D191" s="16">
        <v>321</v>
      </c>
      <c r="E191" s="17">
        <v>10</v>
      </c>
      <c r="F191" s="18">
        <f t="shared" si="14"/>
        <v>32.1</v>
      </c>
    </row>
    <row r="192" spans="1:6" ht="24" x14ac:dyDescent="0.25">
      <c r="A192" s="15" t="s">
        <v>641</v>
      </c>
      <c r="B192" s="15" t="s">
        <v>642</v>
      </c>
      <c r="C192" s="15" t="s">
        <v>643</v>
      </c>
      <c r="D192" s="16">
        <v>309</v>
      </c>
      <c r="E192" s="17">
        <v>7</v>
      </c>
      <c r="F192" s="18">
        <f t="shared" si="14"/>
        <v>44.142857142857146</v>
      </c>
    </row>
    <row r="193" spans="1:6" ht="24" x14ac:dyDescent="0.25">
      <c r="A193" s="15" t="s">
        <v>644</v>
      </c>
      <c r="B193" s="15" t="s">
        <v>645</v>
      </c>
      <c r="C193" s="15" t="s">
        <v>646</v>
      </c>
      <c r="D193" s="16">
        <v>223</v>
      </c>
      <c r="E193" s="17">
        <v>8</v>
      </c>
      <c r="F193" s="18">
        <f t="shared" si="14"/>
        <v>27.875</v>
      </c>
    </row>
    <row r="194" spans="1:6" ht="24" x14ac:dyDescent="0.25">
      <c r="A194" s="15" t="s">
        <v>647</v>
      </c>
      <c r="B194" s="15" t="s">
        <v>648</v>
      </c>
      <c r="C194" s="15" t="s">
        <v>649</v>
      </c>
      <c r="D194" s="16">
        <v>204</v>
      </c>
      <c r="E194" s="17">
        <v>10</v>
      </c>
      <c r="F194" s="18">
        <f t="shared" si="14"/>
        <v>20.399999999999999</v>
      </c>
    </row>
    <row r="195" spans="1:6" x14ac:dyDescent="0.25">
      <c r="A195" s="15" t="s">
        <v>650</v>
      </c>
      <c r="B195" s="15" t="s">
        <v>651</v>
      </c>
      <c r="C195" s="15" t="s">
        <v>652</v>
      </c>
      <c r="D195" s="16">
        <v>189</v>
      </c>
      <c r="E195" s="17">
        <v>6</v>
      </c>
      <c r="F195" s="18">
        <f t="shared" si="14"/>
        <v>31.5</v>
      </c>
    </row>
    <row r="196" spans="1:6" ht="51" customHeight="1" x14ac:dyDescent="0.25"/>
    <row r="197" spans="1:6" ht="24" customHeight="1" x14ac:dyDescent="0.25">
      <c r="A197" s="24" t="s">
        <v>206</v>
      </c>
      <c r="B197" s="24"/>
      <c r="C197" s="24"/>
      <c r="D197" s="24"/>
      <c r="E197" s="24"/>
      <c r="F197" s="24"/>
    </row>
    <row r="198" spans="1:6" ht="24" x14ac:dyDescent="0.25">
      <c r="A198" s="19" t="s">
        <v>222</v>
      </c>
      <c r="B198" s="19" t="s">
        <v>223</v>
      </c>
      <c r="C198" s="19" t="s">
        <v>224</v>
      </c>
      <c r="D198" s="20" t="s">
        <v>225</v>
      </c>
      <c r="E198" s="19" t="s">
        <v>794</v>
      </c>
      <c r="F198" s="21" t="s">
        <v>793</v>
      </c>
    </row>
    <row r="199" spans="1:6" ht="48" x14ac:dyDescent="0.25">
      <c r="A199" s="15" t="s">
        <v>653</v>
      </c>
      <c r="B199" s="15" t="s">
        <v>654</v>
      </c>
      <c r="C199" s="15" t="s">
        <v>655</v>
      </c>
      <c r="D199" s="16">
        <v>4042</v>
      </c>
      <c r="E199" s="17">
        <v>4</v>
      </c>
      <c r="F199" s="18">
        <f>D199/E199</f>
        <v>1010.5</v>
      </c>
    </row>
    <row r="200" spans="1:6" ht="24" x14ac:dyDescent="0.25">
      <c r="A200" s="15" t="s">
        <v>656</v>
      </c>
      <c r="B200" s="15" t="s">
        <v>657</v>
      </c>
      <c r="C200" s="15" t="s">
        <v>658</v>
      </c>
      <c r="D200" s="16">
        <v>3667</v>
      </c>
      <c r="E200" s="17">
        <v>9</v>
      </c>
      <c r="F200" s="18">
        <f t="shared" ref="F200:F208" si="15">D200/E200</f>
        <v>407.44444444444446</v>
      </c>
    </row>
    <row r="201" spans="1:6" ht="24" x14ac:dyDescent="0.25">
      <c r="A201" s="15" t="s">
        <v>659</v>
      </c>
      <c r="B201" s="15" t="s">
        <v>660</v>
      </c>
      <c r="C201" s="15" t="s">
        <v>661</v>
      </c>
      <c r="D201" s="16">
        <v>2832</v>
      </c>
      <c r="E201" s="17">
        <v>7</v>
      </c>
      <c r="F201" s="18">
        <f t="shared" si="15"/>
        <v>404.57142857142856</v>
      </c>
    </row>
    <row r="202" spans="1:6" ht="36" x14ac:dyDescent="0.25">
      <c r="A202" s="15" t="s">
        <v>662</v>
      </c>
      <c r="B202" s="15" t="s">
        <v>663</v>
      </c>
      <c r="C202" s="15" t="s">
        <v>664</v>
      </c>
      <c r="D202" s="16">
        <v>2147</v>
      </c>
      <c r="E202" s="17">
        <v>10</v>
      </c>
      <c r="F202" s="18">
        <f t="shared" si="15"/>
        <v>214.7</v>
      </c>
    </row>
    <row r="203" spans="1:6" ht="24" x14ac:dyDescent="0.25">
      <c r="A203" s="15" t="s">
        <v>665</v>
      </c>
      <c r="B203" s="15" t="s">
        <v>666</v>
      </c>
      <c r="C203" s="15" t="s">
        <v>667</v>
      </c>
      <c r="D203" s="16">
        <v>1667</v>
      </c>
      <c r="E203" s="17">
        <v>10</v>
      </c>
      <c r="F203" s="18">
        <f t="shared" si="15"/>
        <v>166.7</v>
      </c>
    </row>
    <row r="204" spans="1:6" ht="24" x14ac:dyDescent="0.25">
      <c r="A204" s="15" t="s">
        <v>668</v>
      </c>
      <c r="B204" s="15" t="s">
        <v>669</v>
      </c>
      <c r="C204" s="15" t="s">
        <v>670</v>
      </c>
      <c r="D204" s="16">
        <v>1436</v>
      </c>
      <c r="E204" s="17">
        <v>10</v>
      </c>
      <c r="F204" s="18">
        <f t="shared" si="15"/>
        <v>143.6</v>
      </c>
    </row>
    <row r="205" spans="1:6" ht="24" x14ac:dyDescent="0.25">
      <c r="A205" s="15" t="s">
        <v>671</v>
      </c>
      <c r="B205" s="15" t="s">
        <v>672</v>
      </c>
      <c r="C205" s="15" t="s">
        <v>673</v>
      </c>
      <c r="D205" s="16">
        <v>1407</v>
      </c>
      <c r="E205" s="17">
        <v>9</v>
      </c>
      <c r="F205" s="18">
        <f t="shared" si="15"/>
        <v>156.33333333333334</v>
      </c>
    </row>
    <row r="206" spans="1:6" ht="24" x14ac:dyDescent="0.25">
      <c r="A206" s="15" t="s">
        <v>674</v>
      </c>
      <c r="B206" s="15" t="s">
        <v>675</v>
      </c>
      <c r="C206" s="15" t="s">
        <v>676</v>
      </c>
      <c r="D206" s="16">
        <v>1302</v>
      </c>
      <c r="E206" s="17">
        <v>10</v>
      </c>
      <c r="F206" s="18">
        <f t="shared" si="15"/>
        <v>130.19999999999999</v>
      </c>
    </row>
    <row r="207" spans="1:6" ht="24" x14ac:dyDescent="0.25">
      <c r="A207" s="15" t="s">
        <v>677</v>
      </c>
      <c r="B207" s="15" t="s">
        <v>678</v>
      </c>
      <c r="C207" s="15" t="s">
        <v>679</v>
      </c>
      <c r="D207" s="16">
        <v>1284</v>
      </c>
      <c r="E207" s="17">
        <v>7</v>
      </c>
      <c r="F207" s="18">
        <f t="shared" si="15"/>
        <v>183.42857142857142</v>
      </c>
    </row>
    <row r="208" spans="1:6" ht="24" x14ac:dyDescent="0.25">
      <c r="A208" s="15" t="s">
        <v>680</v>
      </c>
      <c r="B208" s="15" t="s">
        <v>681</v>
      </c>
      <c r="C208" s="15" t="s">
        <v>682</v>
      </c>
      <c r="D208" s="16">
        <v>1278</v>
      </c>
      <c r="E208" s="17">
        <v>7</v>
      </c>
      <c r="F208" s="18">
        <f t="shared" si="15"/>
        <v>182.57142857142858</v>
      </c>
    </row>
    <row r="209" spans="1:6" ht="51" customHeight="1" x14ac:dyDescent="0.25"/>
    <row r="210" spans="1:6" ht="24" customHeight="1" x14ac:dyDescent="0.25">
      <c r="A210" s="24" t="s">
        <v>208</v>
      </c>
      <c r="B210" s="24"/>
      <c r="C210" s="24"/>
      <c r="D210" s="24"/>
      <c r="E210" s="24"/>
      <c r="F210" s="24"/>
    </row>
    <row r="211" spans="1:6" ht="24" x14ac:dyDescent="0.25">
      <c r="A211" s="19" t="s">
        <v>222</v>
      </c>
      <c r="B211" s="19" t="s">
        <v>223</v>
      </c>
      <c r="C211" s="19" t="s">
        <v>224</v>
      </c>
      <c r="D211" s="20" t="s">
        <v>225</v>
      </c>
      <c r="E211" s="19" t="s">
        <v>794</v>
      </c>
      <c r="F211" s="21" t="s">
        <v>793</v>
      </c>
    </row>
    <row r="212" spans="1:6" ht="24" x14ac:dyDescent="0.25">
      <c r="A212" s="15" t="s">
        <v>683</v>
      </c>
      <c r="B212" s="15" t="s">
        <v>684</v>
      </c>
      <c r="C212" s="15" t="s">
        <v>685</v>
      </c>
      <c r="D212" s="16">
        <v>506</v>
      </c>
      <c r="E212" s="17">
        <v>10</v>
      </c>
      <c r="F212" s="18">
        <f>D212/E212</f>
        <v>50.6</v>
      </c>
    </row>
    <row r="213" spans="1:6" ht="24" x14ac:dyDescent="0.25">
      <c r="A213" s="15" t="s">
        <v>686</v>
      </c>
      <c r="B213" s="15" t="s">
        <v>687</v>
      </c>
      <c r="C213" s="15" t="s">
        <v>688</v>
      </c>
      <c r="D213" s="16">
        <v>471</v>
      </c>
      <c r="E213" s="17">
        <v>10</v>
      </c>
      <c r="F213" s="18">
        <f t="shared" ref="F213:F221" si="16">D213/E213</f>
        <v>47.1</v>
      </c>
    </row>
    <row r="214" spans="1:6" ht="36" x14ac:dyDescent="0.25">
      <c r="A214" s="15" t="s">
        <v>689</v>
      </c>
      <c r="B214" s="15" t="s">
        <v>690</v>
      </c>
      <c r="C214" s="15" t="s">
        <v>691</v>
      </c>
      <c r="D214" s="16">
        <v>459</v>
      </c>
      <c r="E214" s="17">
        <v>7</v>
      </c>
      <c r="F214" s="18">
        <f t="shared" si="16"/>
        <v>65.571428571428569</v>
      </c>
    </row>
    <row r="215" spans="1:6" x14ac:dyDescent="0.25">
      <c r="A215" s="15" t="s">
        <v>692</v>
      </c>
      <c r="B215" s="15" t="s">
        <v>693</v>
      </c>
      <c r="C215" s="15" t="s">
        <v>694</v>
      </c>
      <c r="D215" s="16">
        <v>430</v>
      </c>
      <c r="E215" s="17">
        <v>9</v>
      </c>
      <c r="F215" s="18">
        <f t="shared" si="16"/>
        <v>47.777777777777779</v>
      </c>
    </row>
    <row r="216" spans="1:6" ht="24" x14ac:dyDescent="0.25">
      <c r="A216" s="15" t="s">
        <v>695</v>
      </c>
      <c r="B216" s="15" t="s">
        <v>696</v>
      </c>
      <c r="C216" s="15" t="s">
        <v>697</v>
      </c>
      <c r="D216" s="16">
        <v>412</v>
      </c>
      <c r="E216" s="17">
        <v>9</v>
      </c>
      <c r="F216" s="18">
        <f t="shared" si="16"/>
        <v>45.777777777777779</v>
      </c>
    </row>
    <row r="217" spans="1:6" ht="24" x14ac:dyDescent="0.25">
      <c r="A217" s="15" t="s">
        <v>698</v>
      </c>
      <c r="B217" s="15" t="s">
        <v>699</v>
      </c>
      <c r="C217" s="15" t="s">
        <v>700</v>
      </c>
      <c r="D217" s="16">
        <v>386</v>
      </c>
      <c r="E217" s="17">
        <v>9</v>
      </c>
      <c r="F217" s="18">
        <f t="shared" si="16"/>
        <v>42.888888888888886</v>
      </c>
    </row>
    <row r="218" spans="1:6" ht="24" x14ac:dyDescent="0.25">
      <c r="A218" s="15" t="s">
        <v>701</v>
      </c>
      <c r="B218" s="15" t="s">
        <v>702</v>
      </c>
      <c r="C218" s="15" t="s">
        <v>703</v>
      </c>
      <c r="D218" s="16">
        <v>351</v>
      </c>
      <c r="E218" s="17">
        <v>9</v>
      </c>
      <c r="F218" s="18">
        <f t="shared" si="16"/>
        <v>39</v>
      </c>
    </row>
    <row r="219" spans="1:6" ht="24" x14ac:dyDescent="0.25">
      <c r="A219" s="15" t="s">
        <v>704</v>
      </c>
      <c r="B219" s="15" t="s">
        <v>705</v>
      </c>
      <c r="C219" s="15" t="s">
        <v>706</v>
      </c>
      <c r="D219" s="16">
        <v>344</v>
      </c>
      <c r="E219" s="17">
        <v>10</v>
      </c>
      <c r="F219" s="18">
        <f t="shared" si="16"/>
        <v>34.4</v>
      </c>
    </row>
    <row r="220" spans="1:6" ht="36" x14ac:dyDescent="0.25">
      <c r="A220" s="15" t="s">
        <v>707</v>
      </c>
      <c r="B220" s="15" t="s">
        <v>708</v>
      </c>
      <c r="C220" s="15" t="s">
        <v>709</v>
      </c>
      <c r="D220" s="16">
        <v>329</v>
      </c>
      <c r="E220" s="17">
        <v>8</v>
      </c>
      <c r="F220" s="18">
        <f t="shared" si="16"/>
        <v>41.125</v>
      </c>
    </row>
    <row r="221" spans="1:6" ht="36" x14ac:dyDescent="0.25">
      <c r="A221" s="15" t="s">
        <v>710</v>
      </c>
      <c r="B221" s="15" t="s">
        <v>711</v>
      </c>
      <c r="C221" s="15" t="s">
        <v>712</v>
      </c>
      <c r="D221" s="16">
        <v>316</v>
      </c>
      <c r="E221" s="17">
        <v>10</v>
      </c>
      <c r="F221" s="18">
        <f t="shared" si="16"/>
        <v>31.6</v>
      </c>
    </row>
    <row r="222" spans="1:6" ht="51" customHeight="1" x14ac:dyDescent="0.25"/>
    <row r="223" spans="1:6" ht="24" customHeight="1" x14ac:dyDescent="0.25">
      <c r="A223" s="24" t="s">
        <v>212</v>
      </c>
      <c r="B223" s="24"/>
      <c r="C223" s="24"/>
      <c r="D223" s="24"/>
      <c r="E223" s="24"/>
      <c r="F223" s="24"/>
    </row>
    <row r="224" spans="1:6" ht="24" x14ac:dyDescent="0.25">
      <c r="A224" s="19" t="s">
        <v>222</v>
      </c>
      <c r="B224" s="19" t="s">
        <v>223</v>
      </c>
      <c r="C224" s="19" t="s">
        <v>224</v>
      </c>
      <c r="D224" s="20" t="s">
        <v>225</v>
      </c>
      <c r="E224" s="19" t="s">
        <v>794</v>
      </c>
      <c r="F224" s="21" t="s">
        <v>793</v>
      </c>
    </row>
    <row r="225" spans="1:6" ht="48" x14ac:dyDescent="0.25">
      <c r="A225" s="15" t="s">
        <v>319</v>
      </c>
      <c r="B225" s="15" t="s">
        <v>320</v>
      </c>
      <c r="C225" s="15" t="s">
        <v>321</v>
      </c>
      <c r="D225" s="16">
        <v>3181</v>
      </c>
      <c r="E225" s="17">
        <v>8</v>
      </c>
      <c r="F225" s="18">
        <f>D225/E225</f>
        <v>397.625</v>
      </c>
    </row>
    <row r="226" spans="1:6" ht="48" x14ac:dyDescent="0.25">
      <c r="A226" s="15" t="s">
        <v>256</v>
      </c>
      <c r="B226" s="15" t="s">
        <v>257</v>
      </c>
      <c r="C226" s="15" t="s">
        <v>258</v>
      </c>
      <c r="D226" s="16">
        <v>2983</v>
      </c>
      <c r="E226" s="17">
        <v>5</v>
      </c>
      <c r="F226" s="18">
        <f t="shared" ref="F226:F234" si="17">D226/E226</f>
        <v>596.6</v>
      </c>
    </row>
    <row r="227" spans="1:6" ht="48" x14ac:dyDescent="0.25">
      <c r="A227" s="15" t="s">
        <v>322</v>
      </c>
      <c r="B227" s="15" t="s">
        <v>323</v>
      </c>
      <c r="C227" s="15" t="s">
        <v>324</v>
      </c>
      <c r="D227" s="16">
        <v>2898</v>
      </c>
      <c r="E227" s="17">
        <v>9</v>
      </c>
      <c r="F227" s="18">
        <f t="shared" si="17"/>
        <v>322</v>
      </c>
    </row>
    <row r="228" spans="1:6" ht="36" x14ac:dyDescent="0.25">
      <c r="A228" s="15" t="s">
        <v>325</v>
      </c>
      <c r="B228" s="15" t="s">
        <v>326</v>
      </c>
      <c r="C228" s="15" t="s">
        <v>327</v>
      </c>
      <c r="D228" s="16">
        <v>2851</v>
      </c>
      <c r="E228" s="17">
        <v>6</v>
      </c>
      <c r="F228" s="18">
        <f t="shared" si="17"/>
        <v>475.16666666666669</v>
      </c>
    </row>
    <row r="229" spans="1:6" ht="36" x14ac:dyDescent="0.25">
      <c r="A229" s="15" t="s">
        <v>328</v>
      </c>
      <c r="B229" s="15" t="s">
        <v>329</v>
      </c>
      <c r="C229" s="15" t="s">
        <v>330</v>
      </c>
      <c r="D229" s="16">
        <v>1985</v>
      </c>
      <c r="E229" s="17">
        <v>9</v>
      </c>
      <c r="F229" s="18">
        <f t="shared" si="17"/>
        <v>220.55555555555554</v>
      </c>
    </row>
    <row r="230" spans="1:6" ht="48" x14ac:dyDescent="0.25">
      <c r="A230" s="15" t="s">
        <v>259</v>
      </c>
      <c r="B230" s="15" t="s">
        <v>260</v>
      </c>
      <c r="C230" s="15" t="s">
        <v>261</v>
      </c>
      <c r="D230" s="16">
        <v>1757</v>
      </c>
      <c r="E230" s="17">
        <v>7</v>
      </c>
      <c r="F230" s="18">
        <f t="shared" si="17"/>
        <v>251</v>
      </c>
    </row>
    <row r="231" spans="1:6" ht="36" x14ac:dyDescent="0.25">
      <c r="A231" s="15" t="s">
        <v>331</v>
      </c>
      <c r="B231" s="15" t="s">
        <v>332</v>
      </c>
      <c r="C231" s="15" t="s">
        <v>333</v>
      </c>
      <c r="D231" s="16">
        <v>1697</v>
      </c>
      <c r="E231" s="17">
        <v>7</v>
      </c>
      <c r="F231" s="18">
        <f t="shared" si="17"/>
        <v>242.42857142857142</v>
      </c>
    </row>
    <row r="232" spans="1:6" ht="24" x14ac:dyDescent="0.25">
      <c r="A232" s="15" t="s">
        <v>713</v>
      </c>
      <c r="B232" s="15" t="s">
        <v>714</v>
      </c>
      <c r="C232" s="15" t="s">
        <v>715</v>
      </c>
      <c r="D232" s="16">
        <v>1406</v>
      </c>
      <c r="E232" s="17">
        <v>7</v>
      </c>
      <c r="F232" s="18">
        <f t="shared" si="17"/>
        <v>200.85714285714286</v>
      </c>
    </row>
    <row r="233" spans="1:6" ht="36" x14ac:dyDescent="0.25">
      <c r="A233" s="15" t="s">
        <v>337</v>
      </c>
      <c r="B233" s="15" t="s">
        <v>338</v>
      </c>
      <c r="C233" s="15" t="s">
        <v>339</v>
      </c>
      <c r="D233" s="16">
        <v>1351</v>
      </c>
      <c r="E233" s="17">
        <v>3</v>
      </c>
      <c r="F233" s="18">
        <f t="shared" si="17"/>
        <v>450.33333333333331</v>
      </c>
    </row>
    <row r="234" spans="1:6" ht="48" x14ac:dyDescent="0.25">
      <c r="A234" s="15" t="s">
        <v>262</v>
      </c>
      <c r="B234" s="15" t="s">
        <v>263</v>
      </c>
      <c r="C234" s="15" t="s">
        <v>264</v>
      </c>
      <c r="D234" s="16">
        <v>1268</v>
      </c>
      <c r="E234" s="17">
        <v>3</v>
      </c>
      <c r="F234" s="18">
        <f t="shared" si="17"/>
        <v>422.66666666666669</v>
      </c>
    </row>
    <row r="235" spans="1:6" ht="51" customHeight="1" x14ac:dyDescent="0.25"/>
    <row r="236" spans="1:6" ht="24" customHeight="1" x14ac:dyDescent="0.25">
      <c r="A236" s="24" t="s">
        <v>151</v>
      </c>
      <c r="B236" s="24"/>
      <c r="C236" s="24"/>
      <c r="D236" s="24"/>
      <c r="E236" s="24"/>
      <c r="F236" s="24"/>
    </row>
    <row r="237" spans="1:6" ht="24" x14ac:dyDescent="0.25">
      <c r="A237" s="19" t="s">
        <v>222</v>
      </c>
      <c r="B237" s="19" t="s">
        <v>223</v>
      </c>
      <c r="C237" s="19" t="s">
        <v>224</v>
      </c>
      <c r="D237" s="20" t="s">
        <v>225</v>
      </c>
      <c r="E237" s="19" t="s">
        <v>794</v>
      </c>
      <c r="F237" s="21" t="s">
        <v>793</v>
      </c>
    </row>
    <row r="238" spans="1:6" ht="48" x14ac:dyDescent="0.25">
      <c r="A238" s="15" t="s">
        <v>716</v>
      </c>
      <c r="B238" s="15" t="s">
        <v>717</v>
      </c>
      <c r="C238" s="15" t="s">
        <v>718</v>
      </c>
      <c r="D238" s="16">
        <v>2802</v>
      </c>
      <c r="E238" s="17">
        <v>9</v>
      </c>
      <c r="F238" s="18">
        <f>D238/E238</f>
        <v>311.33333333333331</v>
      </c>
    </row>
    <row r="239" spans="1:6" ht="48" x14ac:dyDescent="0.25">
      <c r="A239" s="15" t="s">
        <v>719</v>
      </c>
      <c r="B239" s="15" t="s">
        <v>720</v>
      </c>
      <c r="C239" s="15" t="s">
        <v>721</v>
      </c>
      <c r="D239" s="16">
        <v>1810</v>
      </c>
      <c r="E239" s="17">
        <v>6</v>
      </c>
      <c r="F239" s="18">
        <f t="shared" ref="F239:F247" si="18">D239/E239</f>
        <v>301.66666666666669</v>
      </c>
    </row>
    <row r="240" spans="1:6" ht="36" x14ac:dyDescent="0.25">
      <c r="A240" s="15" t="s">
        <v>722</v>
      </c>
      <c r="B240" s="15" t="s">
        <v>723</v>
      </c>
      <c r="C240" s="15" t="s">
        <v>724</v>
      </c>
      <c r="D240" s="16">
        <v>1590</v>
      </c>
      <c r="E240" s="17">
        <v>9</v>
      </c>
      <c r="F240" s="18">
        <f t="shared" si="18"/>
        <v>176.66666666666666</v>
      </c>
    </row>
    <row r="241" spans="1:6" ht="48" x14ac:dyDescent="0.25">
      <c r="A241" s="15" t="s">
        <v>716</v>
      </c>
      <c r="B241" s="15" t="s">
        <v>725</v>
      </c>
      <c r="C241" s="15" t="s">
        <v>726</v>
      </c>
      <c r="D241" s="16">
        <v>1500</v>
      </c>
      <c r="E241" s="17">
        <v>9</v>
      </c>
      <c r="F241" s="18">
        <f t="shared" si="18"/>
        <v>166.66666666666666</v>
      </c>
    </row>
    <row r="242" spans="1:6" ht="48" x14ac:dyDescent="0.25">
      <c r="A242" s="15" t="s">
        <v>727</v>
      </c>
      <c r="B242" s="15" t="s">
        <v>728</v>
      </c>
      <c r="C242" s="15" t="s">
        <v>729</v>
      </c>
      <c r="D242" s="16">
        <v>1325</v>
      </c>
      <c r="E242" s="17">
        <v>10</v>
      </c>
      <c r="F242" s="18">
        <f t="shared" si="18"/>
        <v>132.5</v>
      </c>
    </row>
    <row r="243" spans="1:6" ht="36" x14ac:dyDescent="0.25">
      <c r="A243" s="15" t="s">
        <v>730</v>
      </c>
      <c r="B243" s="15" t="s">
        <v>731</v>
      </c>
      <c r="C243" s="15" t="s">
        <v>732</v>
      </c>
      <c r="D243" s="16">
        <v>1266</v>
      </c>
      <c r="E243" s="17">
        <v>7</v>
      </c>
      <c r="F243" s="18">
        <f t="shared" si="18"/>
        <v>180.85714285714286</v>
      </c>
    </row>
    <row r="244" spans="1:6" ht="48" x14ac:dyDescent="0.25">
      <c r="A244" s="15" t="s">
        <v>733</v>
      </c>
      <c r="B244" s="15" t="s">
        <v>734</v>
      </c>
      <c r="C244" s="15" t="s">
        <v>735</v>
      </c>
      <c r="D244" s="16">
        <v>1258</v>
      </c>
      <c r="E244" s="17">
        <v>7</v>
      </c>
      <c r="F244" s="18">
        <f t="shared" si="18"/>
        <v>179.71428571428572</v>
      </c>
    </row>
    <row r="245" spans="1:6" ht="60" x14ac:dyDescent="0.25">
      <c r="A245" s="15" t="s">
        <v>736</v>
      </c>
      <c r="B245" s="15" t="s">
        <v>737</v>
      </c>
      <c r="C245" s="15" t="s">
        <v>738</v>
      </c>
      <c r="D245" s="16">
        <v>1091</v>
      </c>
      <c r="E245" s="17">
        <v>8</v>
      </c>
      <c r="F245" s="18">
        <f t="shared" si="18"/>
        <v>136.375</v>
      </c>
    </row>
    <row r="246" spans="1:6" ht="48" x14ac:dyDescent="0.25">
      <c r="A246" s="15" t="s">
        <v>739</v>
      </c>
      <c r="B246" s="15" t="s">
        <v>740</v>
      </c>
      <c r="C246" s="15" t="s">
        <v>741</v>
      </c>
      <c r="D246" s="16">
        <v>988</v>
      </c>
      <c r="E246" s="17">
        <v>7</v>
      </c>
      <c r="F246" s="18">
        <f t="shared" si="18"/>
        <v>141.14285714285714</v>
      </c>
    </row>
    <row r="247" spans="1:6" ht="48" x14ac:dyDescent="0.25">
      <c r="A247" s="15" t="s">
        <v>742</v>
      </c>
      <c r="B247" s="15" t="s">
        <v>743</v>
      </c>
      <c r="C247" s="15" t="s">
        <v>744</v>
      </c>
      <c r="D247" s="16">
        <v>940</v>
      </c>
      <c r="E247" s="17">
        <v>6</v>
      </c>
      <c r="F247" s="18">
        <f t="shared" si="18"/>
        <v>156.66666666666666</v>
      </c>
    </row>
    <row r="248" spans="1:6" ht="51" customHeight="1" x14ac:dyDescent="0.25"/>
    <row r="249" spans="1:6" ht="24" customHeight="1" x14ac:dyDescent="0.25">
      <c r="A249" s="24" t="s">
        <v>216</v>
      </c>
      <c r="B249" s="24"/>
      <c r="C249" s="24"/>
      <c r="D249" s="24"/>
      <c r="E249" s="24"/>
      <c r="F249" s="24"/>
    </row>
    <row r="250" spans="1:6" ht="24" x14ac:dyDescent="0.25">
      <c r="A250" s="19" t="s">
        <v>222</v>
      </c>
      <c r="B250" s="19" t="s">
        <v>223</v>
      </c>
      <c r="C250" s="19" t="s">
        <v>224</v>
      </c>
      <c r="D250" s="20" t="s">
        <v>225</v>
      </c>
      <c r="E250" s="19" t="s">
        <v>794</v>
      </c>
      <c r="F250" s="21" t="s">
        <v>793</v>
      </c>
    </row>
    <row r="251" spans="1:6" ht="48" x14ac:dyDescent="0.25">
      <c r="A251" s="15" t="s">
        <v>256</v>
      </c>
      <c r="B251" s="15" t="s">
        <v>257</v>
      </c>
      <c r="C251" s="15" t="s">
        <v>258</v>
      </c>
      <c r="D251" s="16">
        <v>2983</v>
      </c>
      <c r="E251" s="17">
        <v>5</v>
      </c>
      <c r="F251" s="18">
        <f>D251/E251</f>
        <v>596.6</v>
      </c>
    </row>
    <row r="252" spans="1:6" ht="24" x14ac:dyDescent="0.25">
      <c r="A252" s="15" t="s">
        <v>745</v>
      </c>
      <c r="B252" s="15" t="s">
        <v>746</v>
      </c>
      <c r="C252" s="15" t="s">
        <v>747</v>
      </c>
      <c r="D252" s="16">
        <v>2808</v>
      </c>
      <c r="E252" s="17">
        <v>7</v>
      </c>
      <c r="F252" s="18">
        <f t="shared" ref="F252:F260" si="19">D252/E252</f>
        <v>401.14285714285717</v>
      </c>
    </row>
    <row r="253" spans="1:6" ht="48" x14ac:dyDescent="0.25">
      <c r="A253" s="15" t="s">
        <v>259</v>
      </c>
      <c r="B253" s="15" t="s">
        <v>260</v>
      </c>
      <c r="C253" s="15" t="s">
        <v>261</v>
      </c>
      <c r="D253" s="16">
        <v>1757</v>
      </c>
      <c r="E253" s="17">
        <v>7</v>
      </c>
      <c r="F253" s="18">
        <f t="shared" si="19"/>
        <v>251</v>
      </c>
    </row>
    <row r="254" spans="1:6" ht="48" x14ac:dyDescent="0.25">
      <c r="A254" s="15" t="s">
        <v>262</v>
      </c>
      <c r="B254" s="15" t="s">
        <v>263</v>
      </c>
      <c r="C254" s="15" t="s">
        <v>264</v>
      </c>
      <c r="D254" s="16">
        <v>1268</v>
      </c>
      <c r="E254" s="17">
        <v>3</v>
      </c>
      <c r="F254" s="18">
        <f t="shared" si="19"/>
        <v>422.66666666666669</v>
      </c>
    </row>
    <row r="255" spans="1:6" ht="48" x14ac:dyDescent="0.25">
      <c r="A255" s="15" t="s">
        <v>748</v>
      </c>
      <c r="B255" s="15" t="s">
        <v>749</v>
      </c>
      <c r="C255" s="15" t="s">
        <v>750</v>
      </c>
      <c r="D255" s="16">
        <v>1179</v>
      </c>
      <c r="E255" s="17">
        <v>3</v>
      </c>
      <c r="F255" s="18">
        <f t="shared" si="19"/>
        <v>393</v>
      </c>
    </row>
    <row r="256" spans="1:6" x14ac:dyDescent="0.25">
      <c r="A256" s="15" t="s">
        <v>751</v>
      </c>
      <c r="B256" s="15" t="s">
        <v>752</v>
      </c>
      <c r="C256" s="15" t="s">
        <v>753</v>
      </c>
      <c r="D256" s="16">
        <v>922</v>
      </c>
      <c r="E256" s="17">
        <v>4</v>
      </c>
      <c r="F256" s="18">
        <f t="shared" si="19"/>
        <v>230.5</v>
      </c>
    </row>
    <row r="257" spans="1:6" ht="24" x14ac:dyDescent="0.25">
      <c r="A257" s="15" t="s">
        <v>754</v>
      </c>
      <c r="B257" s="15" t="s">
        <v>755</v>
      </c>
      <c r="C257" s="15" t="s">
        <v>756</v>
      </c>
      <c r="D257" s="16">
        <v>903</v>
      </c>
      <c r="E257" s="17">
        <v>9</v>
      </c>
      <c r="F257" s="18">
        <f t="shared" si="19"/>
        <v>100.33333333333333</v>
      </c>
    </row>
    <row r="258" spans="1:6" ht="36" x14ac:dyDescent="0.25">
      <c r="A258" s="15" t="s">
        <v>757</v>
      </c>
      <c r="B258" s="15" t="s">
        <v>758</v>
      </c>
      <c r="C258" s="15" t="s">
        <v>759</v>
      </c>
      <c r="D258" s="16">
        <v>874</v>
      </c>
      <c r="E258" s="17">
        <v>5</v>
      </c>
      <c r="F258" s="18">
        <f t="shared" si="19"/>
        <v>174.8</v>
      </c>
    </row>
    <row r="259" spans="1:6" ht="24" x14ac:dyDescent="0.25">
      <c r="A259" s="15" t="s">
        <v>265</v>
      </c>
      <c r="B259" s="15" t="s">
        <v>266</v>
      </c>
      <c r="C259" s="15" t="s">
        <v>267</v>
      </c>
      <c r="D259" s="16">
        <v>865</v>
      </c>
      <c r="E259" s="17">
        <v>7</v>
      </c>
      <c r="F259" s="18">
        <f t="shared" si="19"/>
        <v>123.57142857142857</v>
      </c>
    </row>
    <row r="260" spans="1:6" ht="36" x14ac:dyDescent="0.25">
      <c r="A260" s="15" t="s">
        <v>760</v>
      </c>
      <c r="B260" s="15" t="s">
        <v>761</v>
      </c>
      <c r="C260" s="15" t="s">
        <v>762</v>
      </c>
      <c r="D260" s="16">
        <v>829</v>
      </c>
      <c r="E260" s="17">
        <v>9</v>
      </c>
      <c r="F260" s="18">
        <f t="shared" si="19"/>
        <v>92.111111111111114</v>
      </c>
    </row>
    <row r="261" spans="1:6" ht="51" customHeight="1" x14ac:dyDescent="0.25"/>
    <row r="262" spans="1:6" ht="24" customHeight="1" x14ac:dyDescent="0.25">
      <c r="A262" s="24" t="s">
        <v>218</v>
      </c>
      <c r="B262" s="24"/>
      <c r="C262" s="24"/>
      <c r="D262" s="24"/>
      <c r="E262" s="24"/>
      <c r="F262" s="24"/>
    </row>
    <row r="263" spans="1:6" ht="24" customHeight="1" x14ac:dyDescent="0.25">
      <c r="A263" s="19" t="s">
        <v>222</v>
      </c>
      <c r="B263" s="19" t="s">
        <v>223</v>
      </c>
      <c r="C263" s="19" t="s">
        <v>224</v>
      </c>
      <c r="D263" s="20" t="s">
        <v>225</v>
      </c>
      <c r="E263" s="19" t="s">
        <v>794</v>
      </c>
      <c r="F263" s="21" t="s">
        <v>793</v>
      </c>
    </row>
    <row r="264" spans="1:6" ht="24" x14ac:dyDescent="0.25">
      <c r="A264" s="15" t="s">
        <v>763</v>
      </c>
      <c r="B264" s="15" t="s">
        <v>764</v>
      </c>
      <c r="C264" s="15" t="s">
        <v>765</v>
      </c>
      <c r="D264" s="16">
        <v>2907</v>
      </c>
      <c r="E264" s="17">
        <v>10</v>
      </c>
      <c r="F264" s="18">
        <f>D264/E264</f>
        <v>290.7</v>
      </c>
    </row>
    <row r="265" spans="1:6" ht="24" x14ac:dyDescent="0.25">
      <c r="A265" s="15" t="s">
        <v>766</v>
      </c>
      <c r="B265" s="15" t="s">
        <v>767</v>
      </c>
      <c r="C265" s="15" t="s">
        <v>768</v>
      </c>
      <c r="D265" s="16">
        <v>1369</v>
      </c>
      <c r="E265" s="17">
        <v>10</v>
      </c>
      <c r="F265" s="18">
        <f t="shared" ref="F265:F273" si="20">D265/E265</f>
        <v>136.9</v>
      </c>
    </row>
    <row r="266" spans="1:6" ht="36" x14ac:dyDescent="0.25">
      <c r="A266" s="15" t="s">
        <v>769</v>
      </c>
      <c r="B266" s="15" t="s">
        <v>770</v>
      </c>
      <c r="C266" s="15" t="s">
        <v>771</v>
      </c>
      <c r="D266" s="16">
        <v>1231</v>
      </c>
      <c r="E266" s="17">
        <v>10</v>
      </c>
      <c r="F266" s="18">
        <f t="shared" si="20"/>
        <v>123.1</v>
      </c>
    </row>
    <row r="267" spans="1:6" ht="36" x14ac:dyDescent="0.25">
      <c r="A267" s="15" t="s">
        <v>772</v>
      </c>
      <c r="B267" s="15" t="s">
        <v>773</v>
      </c>
      <c r="C267" s="15" t="s">
        <v>774</v>
      </c>
      <c r="D267" s="16">
        <v>1190</v>
      </c>
      <c r="E267" s="17">
        <v>5</v>
      </c>
      <c r="F267" s="18">
        <f t="shared" si="20"/>
        <v>238</v>
      </c>
    </row>
    <row r="268" spans="1:6" ht="48" x14ac:dyDescent="0.25">
      <c r="A268" s="15" t="s">
        <v>775</v>
      </c>
      <c r="B268" s="15" t="s">
        <v>776</v>
      </c>
      <c r="C268" s="15" t="s">
        <v>777</v>
      </c>
      <c r="D268" s="16">
        <v>1031</v>
      </c>
      <c r="E268" s="17">
        <v>4</v>
      </c>
      <c r="F268" s="18">
        <f t="shared" si="20"/>
        <v>257.75</v>
      </c>
    </row>
    <row r="269" spans="1:6" ht="24" x14ac:dyDescent="0.25">
      <c r="A269" s="15" t="s">
        <v>778</v>
      </c>
      <c r="B269" s="15" t="s">
        <v>779</v>
      </c>
      <c r="C269" s="15" t="s">
        <v>780</v>
      </c>
      <c r="D269" s="16">
        <v>1025</v>
      </c>
      <c r="E269" s="17">
        <v>9</v>
      </c>
      <c r="F269" s="18">
        <f t="shared" si="20"/>
        <v>113.88888888888889</v>
      </c>
    </row>
    <row r="270" spans="1:6" ht="36" x14ac:dyDescent="0.25">
      <c r="A270" s="15" t="s">
        <v>781</v>
      </c>
      <c r="B270" s="15" t="s">
        <v>782</v>
      </c>
      <c r="C270" s="15" t="s">
        <v>783</v>
      </c>
      <c r="D270" s="16">
        <v>1018</v>
      </c>
      <c r="E270" s="17">
        <v>8</v>
      </c>
      <c r="F270" s="18">
        <f t="shared" si="20"/>
        <v>127.25</v>
      </c>
    </row>
    <row r="271" spans="1:6" ht="24" x14ac:dyDescent="0.25">
      <c r="A271" s="15" t="s">
        <v>784</v>
      </c>
      <c r="B271" s="15" t="s">
        <v>785</v>
      </c>
      <c r="C271" s="15" t="s">
        <v>786</v>
      </c>
      <c r="D271" s="16">
        <v>1005</v>
      </c>
      <c r="E271" s="17">
        <v>10</v>
      </c>
      <c r="F271" s="18">
        <f t="shared" si="20"/>
        <v>100.5</v>
      </c>
    </row>
    <row r="272" spans="1:6" ht="36" x14ac:dyDescent="0.25">
      <c r="A272" s="15" t="s">
        <v>787</v>
      </c>
      <c r="B272" s="15" t="s">
        <v>788</v>
      </c>
      <c r="C272" s="15" t="s">
        <v>789</v>
      </c>
      <c r="D272" s="16">
        <v>852</v>
      </c>
      <c r="E272" s="17">
        <v>9</v>
      </c>
      <c r="F272" s="18">
        <f t="shared" si="20"/>
        <v>94.666666666666671</v>
      </c>
    </row>
    <row r="273" spans="1:6" ht="24" x14ac:dyDescent="0.25">
      <c r="A273" s="15" t="s">
        <v>790</v>
      </c>
      <c r="B273" s="15" t="s">
        <v>791</v>
      </c>
      <c r="C273" s="15" t="s">
        <v>792</v>
      </c>
      <c r="D273" s="16">
        <v>824</v>
      </c>
      <c r="E273" s="17">
        <v>7</v>
      </c>
      <c r="F273" s="18">
        <f t="shared" si="20"/>
        <v>117.71428571428571</v>
      </c>
    </row>
  </sheetData>
  <mergeCells count="21">
    <mergeCell ref="A145:F145"/>
    <mergeCell ref="A1:F1"/>
    <mergeCell ref="A14:F14"/>
    <mergeCell ref="A27:F27"/>
    <mergeCell ref="A40:F40"/>
    <mergeCell ref="A53:F53"/>
    <mergeCell ref="A66:F66"/>
    <mergeCell ref="A79:F79"/>
    <mergeCell ref="A92:F92"/>
    <mergeCell ref="A105:F105"/>
    <mergeCell ref="A119:F119"/>
    <mergeCell ref="A132:F132"/>
    <mergeCell ref="A236:F236"/>
    <mergeCell ref="A249:F249"/>
    <mergeCell ref="A262:F262"/>
    <mergeCell ref="A158:F158"/>
    <mergeCell ref="A171:F171"/>
    <mergeCell ref="A184:F184"/>
    <mergeCell ref="A197:F197"/>
    <mergeCell ref="A210:F210"/>
    <mergeCell ref="A223:F2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3"/>
  <sheetViews>
    <sheetView workbookViewId="0"/>
  </sheetViews>
  <sheetFormatPr baseColWidth="10" defaultColWidth="9.140625" defaultRowHeight="12" x14ac:dyDescent="0.25"/>
  <cols>
    <col min="1" max="1" width="52.5703125" style="2" bestFit="1" customWidth="1"/>
    <col min="2" max="2" width="8.42578125" style="2" bestFit="1" customWidth="1"/>
    <col min="3" max="3" width="6.5703125" style="14" bestFit="1" customWidth="1"/>
    <col min="4" max="4" width="4.42578125" style="2" customWidth="1"/>
    <col min="5" max="5" width="7" style="2" bestFit="1" customWidth="1"/>
    <col min="6" max="8" width="16.140625" style="2" customWidth="1"/>
    <col min="9" max="9" width="15.85546875" style="2" bestFit="1" customWidth="1"/>
    <col min="10" max="10" width="16.140625" style="2" customWidth="1"/>
    <col min="11" max="11" width="4.85546875" style="2" bestFit="1" customWidth="1"/>
    <col min="12" max="16384" width="9.140625" style="2"/>
  </cols>
  <sheetData>
    <row r="1" spans="1:11" ht="60" x14ac:dyDescent="0.25">
      <c r="A1" s="7" t="s">
        <v>4</v>
      </c>
      <c r="B1" s="1" t="s">
        <v>0</v>
      </c>
      <c r="C1" s="13" t="s">
        <v>1</v>
      </c>
      <c r="E1" s="4"/>
      <c r="F1" s="5" t="s">
        <v>2</v>
      </c>
      <c r="G1" s="5" t="s">
        <v>173</v>
      </c>
      <c r="H1" s="5" t="s">
        <v>3</v>
      </c>
      <c r="I1" s="5" t="s">
        <v>4</v>
      </c>
      <c r="J1" s="5" t="s">
        <v>5</v>
      </c>
      <c r="K1" s="1" t="s">
        <v>6</v>
      </c>
    </row>
    <row r="2" spans="1:11" ht="12" customHeight="1" x14ac:dyDescent="0.25">
      <c r="A2" s="8" t="s">
        <v>2</v>
      </c>
      <c r="B2" s="4" t="s">
        <v>7</v>
      </c>
      <c r="C2" s="12">
        <v>14.11</v>
      </c>
      <c r="E2" s="9" t="s">
        <v>8</v>
      </c>
      <c r="F2" s="9">
        <v>262</v>
      </c>
      <c r="G2" s="9">
        <v>40</v>
      </c>
      <c r="H2" s="9">
        <v>67</v>
      </c>
      <c r="I2" s="9">
        <v>156</v>
      </c>
      <c r="J2" s="9">
        <v>88</v>
      </c>
      <c r="K2" s="10"/>
    </row>
    <row r="3" spans="1:11" ht="12" customHeight="1" x14ac:dyDescent="0.25">
      <c r="A3" s="8" t="s">
        <v>173</v>
      </c>
      <c r="B3" s="4" t="s">
        <v>9</v>
      </c>
      <c r="C3" s="12">
        <v>7.55</v>
      </c>
      <c r="E3" s="4">
        <v>2009</v>
      </c>
      <c r="F3" s="4">
        <v>23.22</v>
      </c>
      <c r="G3" s="4" t="s">
        <v>221</v>
      </c>
      <c r="H3" s="4">
        <v>30.77</v>
      </c>
      <c r="I3" s="4">
        <v>34.57</v>
      </c>
      <c r="J3" s="4">
        <v>10.050000000000001</v>
      </c>
      <c r="K3" s="6">
        <f>SUM(F3:J3)/4</f>
        <v>24.6525</v>
      </c>
    </row>
    <row r="4" spans="1:11" ht="12" customHeight="1" x14ac:dyDescent="0.25">
      <c r="A4" s="8" t="s">
        <v>3</v>
      </c>
      <c r="B4" s="4" t="s">
        <v>10</v>
      </c>
      <c r="C4" s="12">
        <v>7.3280000000000003</v>
      </c>
      <c r="E4" s="4">
        <v>2010</v>
      </c>
      <c r="F4" s="4">
        <v>25.86</v>
      </c>
      <c r="G4" s="4" t="s">
        <v>221</v>
      </c>
      <c r="H4" s="4">
        <v>18.18</v>
      </c>
      <c r="I4" s="4">
        <v>31.94</v>
      </c>
      <c r="J4" s="4">
        <v>24.18</v>
      </c>
      <c r="K4" s="6">
        <f>SUM(F4:J4)/4</f>
        <v>25.04</v>
      </c>
    </row>
    <row r="5" spans="1:11" ht="12" customHeight="1" x14ac:dyDescent="0.25">
      <c r="A5" s="8" t="s">
        <v>4</v>
      </c>
      <c r="B5" s="4" t="s">
        <v>11</v>
      </c>
      <c r="C5" s="12">
        <v>6.7709999999999999</v>
      </c>
      <c r="E5" s="4">
        <v>2011</v>
      </c>
      <c r="F5" s="4">
        <v>28.98</v>
      </c>
      <c r="G5" s="4" t="s">
        <v>221</v>
      </c>
      <c r="H5" s="4">
        <v>18.52</v>
      </c>
      <c r="I5" s="4">
        <v>31.72</v>
      </c>
      <c r="J5" s="4">
        <v>18.55</v>
      </c>
      <c r="K5" s="6">
        <f>SUM(F5:J5)/4</f>
        <v>24.442499999999999</v>
      </c>
    </row>
    <row r="6" spans="1:11" ht="12" customHeight="1" x14ac:dyDescent="0.25">
      <c r="A6" s="8" t="s">
        <v>5</v>
      </c>
      <c r="B6" s="4" t="s">
        <v>12</v>
      </c>
      <c r="C6" s="12">
        <v>5.5039999999999996</v>
      </c>
      <c r="E6" s="4">
        <v>2012</v>
      </c>
      <c r="F6" s="4">
        <v>32.25</v>
      </c>
      <c r="G6" s="4" t="s">
        <v>221</v>
      </c>
      <c r="H6" s="4">
        <v>20.97</v>
      </c>
      <c r="I6" s="4">
        <v>38.81</v>
      </c>
      <c r="J6" s="4">
        <v>17.28</v>
      </c>
      <c r="K6" s="6">
        <f>SUM(F6:J6)/4</f>
        <v>27.327500000000001</v>
      </c>
    </row>
    <row r="7" spans="1:11" ht="12" customHeight="1" x14ac:dyDescent="0.25">
      <c r="A7" s="3"/>
      <c r="E7" s="4">
        <v>2013</v>
      </c>
      <c r="F7" s="4">
        <v>30.81</v>
      </c>
      <c r="G7" s="4">
        <v>18.38</v>
      </c>
      <c r="H7" s="4">
        <v>18.46</v>
      </c>
      <c r="I7" s="4">
        <v>43.35</v>
      </c>
      <c r="J7" s="4">
        <v>22.67</v>
      </c>
      <c r="K7" s="6">
        <f t="shared" ref="K7:K12" si="0">SUM(F7:J7)/5</f>
        <v>26.734000000000002</v>
      </c>
    </row>
    <row r="8" spans="1:11" ht="12" customHeight="1" x14ac:dyDescent="0.25">
      <c r="A8" s="3"/>
      <c r="E8" s="4">
        <v>2014</v>
      </c>
      <c r="F8" s="4">
        <v>36.54</v>
      </c>
      <c r="G8" s="4">
        <v>14.71</v>
      </c>
      <c r="H8" s="4">
        <v>27.42</v>
      </c>
      <c r="I8" s="4">
        <v>45.87</v>
      </c>
      <c r="J8" s="4">
        <v>18.829999999999998</v>
      </c>
      <c r="K8" s="6">
        <f t="shared" si="0"/>
        <v>28.673999999999999</v>
      </c>
    </row>
    <row r="9" spans="1:11" ht="12" customHeight="1" x14ac:dyDescent="0.25">
      <c r="A9" s="3"/>
      <c r="E9" s="4">
        <v>2015</v>
      </c>
      <c r="F9" s="4">
        <v>38.299999999999997</v>
      </c>
      <c r="G9" s="4">
        <v>12.76</v>
      </c>
      <c r="H9" s="4">
        <v>44.23</v>
      </c>
      <c r="I9" s="4">
        <v>44.29</v>
      </c>
      <c r="J9" s="4">
        <v>13.94</v>
      </c>
      <c r="K9" s="6">
        <f t="shared" si="0"/>
        <v>30.703999999999997</v>
      </c>
    </row>
    <row r="10" spans="1:11" ht="12" customHeight="1" x14ac:dyDescent="0.25">
      <c r="A10" s="3"/>
      <c r="E10" s="4">
        <v>2016</v>
      </c>
      <c r="F10" s="4">
        <v>37.19</v>
      </c>
      <c r="G10" s="4">
        <v>19.86</v>
      </c>
      <c r="H10" s="4">
        <v>26.98</v>
      </c>
      <c r="I10" s="4">
        <v>50.23</v>
      </c>
      <c r="J10" s="4">
        <v>15.08</v>
      </c>
      <c r="K10" s="6">
        <f t="shared" si="0"/>
        <v>29.868000000000002</v>
      </c>
    </row>
    <row r="11" spans="1:11" ht="12" customHeight="1" x14ac:dyDescent="0.25">
      <c r="A11" s="3"/>
      <c r="E11" s="4">
        <v>2017</v>
      </c>
      <c r="F11" s="4">
        <v>40.57</v>
      </c>
      <c r="G11" s="4">
        <v>18.77</v>
      </c>
      <c r="H11" s="4">
        <v>36.49</v>
      </c>
      <c r="I11" s="4">
        <v>51.57</v>
      </c>
      <c r="J11" s="4">
        <v>13.79</v>
      </c>
      <c r="K11" s="6">
        <f t="shared" si="0"/>
        <v>32.238</v>
      </c>
    </row>
    <row r="12" spans="1:11" ht="12" customHeight="1" x14ac:dyDescent="0.25">
      <c r="A12" s="3"/>
      <c r="E12" s="4">
        <v>2018</v>
      </c>
      <c r="F12" s="4">
        <v>38.65</v>
      </c>
      <c r="G12" s="4">
        <v>25.06</v>
      </c>
      <c r="H12" s="4">
        <v>29.89</v>
      </c>
      <c r="I12" s="4">
        <v>53.4</v>
      </c>
      <c r="J12" s="4">
        <v>21.36</v>
      </c>
      <c r="K12" s="6">
        <f t="shared" si="0"/>
        <v>33.672000000000004</v>
      </c>
    </row>
    <row r="13" spans="1:11" ht="12" customHeight="1" x14ac:dyDescent="0.25">
      <c r="A13" s="3"/>
      <c r="E13" s="9" t="s">
        <v>6</v>
      </c>
      <c r="F13" s="10">
        <f>SUM(F3:F12)/10</f>
        <v>33.236999999999995</v>
      </c>
      <c r="G13" s="10">
        <f>SUM(G3:G12)/6</f>
        <v>18.256666666666668</v>
      </c>
      <c r="H13" s="10">
        <f t="shared" ref="H13:J13" si="1">SUM(H3:H12)/10</f>
        <v>27.190999999999995</v>
      </c>
      <c r="I13" s="10">
        <f t="shared" si="1"/>
        <v>42.575000000000003</v>
      </c>
      <c r="J13" s="10">
        <f t="shared" si="1"/>
        <v>17.573</v>
      </c>
      <c r="K13" s="10">
        <f>SUM(F13:J13)/5</f>
        <v>27.766533333333332</v>
      </c>
    </row>
    <row r="14" spans="1:11" ht="51" customHeight="1" x14ac:dyDescent="0.25">
      <c r="A14" s="3"/>
    </row>
    <row r="15" spans="1:11" ht="36" x14ac:dyDescent="0.25">
      <c r="A15" s="7" t="s">
        <v>174</v>
      </c>
      <c r="B15" s="1" t="s">
        <v>0</v>
      </c>
      <c r="C15" s="13" t="s">
        <v>1</v>
      </c>
      <c r="E15" s="4"/>
      <c r="F15" s="5" t="s">
        <v>15</v>
      </c>
      <c r="G15" s="5" t="s">
        <v>16</v>
      </c>
      <c r="H15" s="5" t="s">
        <v>17</v>
      </c>
      <c r="I15" s="5" t="s">
        <v>175</v>
      </c>
      <c r="J15" s="5" t="s">
        <v>18</v>
      </c>
      <c r="K15" s="1" t="s">
        <v>6</v>
      </c>
    </row>
    <row r="16" spans="1:11" ht="12" customHeight="1" x14ac:dyDescent="0.25">
      <c r="A16" s="8" t="s">
        <v>15</v>
      </c>
      <c r="B16" s="4" t="s">
        <v>19</v>
      </c>
      <c r="C16" s="12">
        <v>24.888999999999999</v>
      </c>
      <c r="E16" s="9" t="s">
        <v>8</v>
      </c>
      <c r="F16" s="9">
        <v>265</v>
      </c>
      <c r="G16" s="9">
        <v>570</v>
      </c>
      <c r="H16" s="9">
        <v>394</v>
      </c>
      <c r="I16" s="9">
        <v>105</v>
      </c>
      <c r="J16" s="9">
        <v>306</v>
      </c>
      <c r="K16" s="10"/>
    </row>
    <row r="17" spans="1:11" ht="12" customHeight="1" x14ac:dyDescent="0.25">
      <c r="A17" s="8" t="s">
        <v>16</v>
      </c>
      <c r="B17" s="4" t="s">
        <v>20</v>
      </c>
      <c r="C17" s="12">
        <v>23.053999999999998</v>
      </c>
      <c r="E17" s="4">
        <v>2009</v>
      </c>
      <c r="F17" s="4">
        <v>24.95</v>
      </c>
      <c r="G17" s="4">
        <v>24.58</v>
      </c>
      <c r="H17" s="4">
        <v>17.13</v>
      </c>
      <c r="I17" s="4">
        <v>13.25</v>
      </c>
      <c r="J17" s="4">
        <v>37.159999999999997</v>
      </c>
      <c r="K17" s="6">
        <f t="shared" ref="K17:K26" si="2">SUM(F17:J17)/5</f>
        <v>23.413999999999998</v>
      </c>
    </row>
    <row r="18" spans="1:11" ht="12" customHeight="1" x14ac:dyDescent="0.25">
      <c r="A18" s="8" t="s">
        <v>17</v>
      </c>
      <c r="B18" s="4" t="s">
        <v>21</v>
      </c>
      <c r="C18" s="12">
        <v>18.638999999999999</v>
      </c>
      <c r="E18" s="4">
        <v>2010</v>
      </c>
      <c r="F18" s="4">
        <v>31.26</v>
      </c>
      <c r="G18" s="4">
        <v>28.65</v>
      </c>
      <c r="H18" s="4">
        <v>17.36</v>
      </c>
      <c r="I18" s="4">
        <v>7.56</v>
      </c>
      <c r="J18" s="4">
        <v>30.19</v>
      </c>
      <c r="K18" s="6">
        <f t="shared" si="2"/>
        <v>23.003999999999998</v>
      </c>
    </row>
    <row r="19" spans="1:11" ht="12" customHeight="1" x14ac:dyDescent="0.25">
      <c r="A19" s="8" t="s">
        <v>175</v>
      </c>
      <c r="B19" s="4" t="s">
        <v>22</v>
      </c>
      <c r="C19" s="12">
        <v>17.420000000000002</v>
      </c>
      <c r="E19" s="4">
        <v>2011</v>
      </c>
      <c r="F19" s="4">
        <v>33.520000000000003</v>
      </c>
      <c r="G19" s="4">
        <v>24.09</v>
      </c>
      <c r="H19" s="4">
        <v>19.920000000000002</v>
      </c>
      <c r="I19" s="4">
        <v>6.43</v>
      </c>
      <c r="J19" s="4">
        <v>28.53</v>
      </c>
      <c r="K19" s="6">
        <f t="shared" si="2"/>
        <v>22.498000000000001</v>
      </c>
    </row>
    <row r="20" spans="1:11" ht="12" customHeight="1" x14ac:dyDescent="0.25">
      <c r="A20" s="8" t="s">
        <v>18</v>
      </c>
      <c r="B20" s="4" t="s">
        <v>23</v>
      </c>
      <c r="C20" s="12">
        <v>15.862</v>
      </c>
      <c r="E20" s="4">
        <v>2012</v>
      </c>
      <c r="F20" s="4">
        <v>31.1</v>
      </c>
      <c r="G20" s="4">
        <v>24.09</v>
      </c>
      <c r="H20" s="4">
        <v>20.170000000000002</v>
      </c>
      <c r="I20" s="4">
        <v>9.66</v>
      </c>
      <c r="J20" s="4">
        <v>23.75</v>
      </c>
      <c r="K20" s="6">
        <f t="shared" si="2"/>
        <v>21.753999999999998</v>
      </c>
    </row>
    <row r="21" spans="1:11" ht="12" customHeight="1" x14ac:dyDescent="0.25">
      <c r="A21" s="3"/>
      <c r="E21" s="4">
        <v>2013</v>
      </c>
      <c r="F21" s="4">
        <v>31.49</v>
      </c>
      <c r="G21" s="4">
        <v>24.03</v>
      </c>
      <c r="H21" s="4">
        <v>21.65</v>
      </c>
      <c r="I21" s="4">
        <v>8.57</v>
      </c>
      <c r="J21" s="4">
        <v>27.59</v>
      </c>
      <c r="K21" s="6">
        <f t="shared" si="2"/>
        <v>22.665999999999997</v>
      </c>
    </row>
    <row r="22" spans="1:11" ht="12" customHeight="1" x14ac:dyDescent="0.25">
      <c r="A22" s="3"/>
      <c r="E22" s="4">
        <v>2014</v>
      </c>
      <c r="F22" s="4">
        <v>30.87</v>
      </c>
      <c r="G22" s="4">
        <v>23.24</v>
      </c>
      <c r="H22" s="4">
        <v>22.21</v>
      </c>
      <c r="I22" s="4">
        <v>10.86</v>
      </c>
      <c r="J22" s="4">
        <v>30.65</v>
      </c>
      <c r="K22" s="6">
        <f t="shared" si="2"/>
        <v>23.565999999999995</v>
      </c>
    </row>
    <row r="23" spans="1:11" ht="12" customHeight="1" x14ac:dyDescent="0.25">
      <c r="A23" s="3"/>
      <c r="E23" s="4">
        <v>2015</v>
      </c>
      <c r="F23" s="4">
        <v>29.25</v>
      </c>
      <c r="G23" s="4">
        <v>24.18</v>
      </c>
      <c r="H23" s="4">
        <v>16.760000000000002</v>
      </c>
      <c r="I23" s="4">
        <v>10.78</v>
      </c>
      <c r="J23" s="4">
        <v>29.61</v>
      </c>
      <c r="K23" s="6">
        <f t="shared" si="2"/>
        <v>22.116</v>
      </c>
    </row>
    <row r="24" spans="1:11" ht="12" customHeight="1" x14ac:dyDescent="0.25">
      <c r="A24" s="3"/>
      <c r="E24" s="4">
        <v>2016</v>
      </c>
      <c r="F24" s="4">
        <v>28.96</v>
      </c>
      <c r="G24" s="4">
        <v>26.61</v>
      </c>
      <c r="H24" s="4">
        <v>20.079999999999998</v>
      </c>
      <c r="I24" s="4">
        <v>16.829999999999998</v>
      </c>
      <c r="J24" s="4">
        <v>33.42</v>
      </c>
      <c r="K24" s="6">
        <f t="shared" si="2"/>
        <v>25.18</v>
      </c>
    </row>
    <row r="25" spans="1:11" ht="12" customHeight="1" x14ac:dyDescent="0.25">
      <c r="A25" s="3"/>
      <c r="E25" s="4">
        <v>2017</v>
      </c>
      <c r="F25" s="4">
        <v>32.950000000000003</v>
      </c>
      <c r="G25" s="4">
        <v>28.96</v>
      </c>
      <c r="H25" s="4">
        <v>21.59</v>
      </c>
      <c r="I25" s="4">
        <v>22.78</v>
      </c>
      <c r="J25" s="4">
        <v>25.06</v>
      </c>
      <c r="K25" s="6">
        <f t="shared" si="2"/>
        <v>26.268000000000001</v>
      </c>
    </row>
    <row r="26" spans="1:11" ht="12" customHeight="1" x14ac:dyDescent="0.25">
      <c r="A26" s="3"/>
      <c r="E26" s="4">
        <v>2018</v>
      </c>
      <c r="F26" s="4">
        <v>41.81</v>
      </c>
      <c r="G26" s="4">
        <v>42.74</v>
      </c>
      <c r="H26" s="4">
        <v>23.84</v>
      </c>
      <c r="I26" s="4">
        <v>15.82</v>
      </c>
      <c r="J26" s="4">
        <v>40.54</v>
      </c>
      <c r="K26" s="6">
        <f t="shared" si="2"/>
        <v>32.950000000000003</v>
      </c>
    </row>
    <row r="27" spans="1:11" ht="12" customHeight="1" x14ac:dyDescent="0.25">
      <c r="A27" s="3"/>
      <c r="E27" s="9" t="s">
        <v>6</v>
      </c>
      <c r="F27" s="10">
        <f>SUM(F17:F26)/10</f>
        <v>31.616000000000003</v>
      </c>
      <c r="G27" s="10">
        <f>SUM(G17:G26)/6</f>
        <v>45.195</v>
      </c>
      <c r="H27" s="10">
        <f t="shared" ref="H27:J27" si="3">SUM(H17:H26)/10</f>
        <v>20.070999999999998</v>
      </c>
      <c r="I27" s="10">
        <f t="shared" si="3"/>
        <v>12.254</v>
      </c>
      <c r="J27" s="10">
        <f t="shared" si="3"/>
        <v>30.650000000000006</v>
      </c>
      <c r="K27" s="10">
        <f>SUM(F27:J27)/5</f>
        <v>27.9572</v>
      </c>
    </row>
    <row r="28" spans="1:11" ht="51" customHeight="1" x14ac:dyDescent="0.25">
      <c r="A28" s="3"/>
    </row>
    <row r="29" spans="1:11" ht="36" x14ac:dyDescent="0.25">
      <c r="A29" s="7" t="s">
        <v>176</v>
      </c>
      <c r="B29" s="1" t="s">
        <v>0</v>
      </c>
      <c r="C29" s="13" t="s">
        <v>1</v>
      </c>
      <c r="E29" s="4"/>
      <c r="F29" s="5" t="s">
        <v>25</v>
      </c>
      <c r="G29" s="5" t="s">
        <v>177</v>
      </c>
      <c r="H29" s="5" t="s">
        <v>26</v>
      </c>
      <c r="I29" s="5" t="s">
        <v>178</v>
      </c>
      <c r="J29" s="5" t="s">
        <v>179</v>
      </c>
      <c r="K29" s="1" t="s">
        <v>6</v>
      </c>
    </row>
    <row r="30" spans="1:11" ht="12" customHeight="1" x14ac:dyDescent="0.25">
      <c r="A30" s="8" t="s">
        <v>25</v>
      </c>
      <c r="B30" s="4" t="s">
        <v>27</v>
      </c>
      <c r="C30" s="12">
        <v>28.754999999999999</v>
      </c>
      <c r="E30" s="9" t="s">
        <v>8</v>
      </c>
      <c r="F30" s="9">
        <v>259</v>
      </c>
      <c r="G30" s="9">
        <v>124</v>
      </c>
      <c r="H30" s="9">
        <v>146</v>
      </c>
      <c r="I30" s="9">
        <v>94</v>
      </c>
      <c r="J30" s="9">
        <v>207</v>
      </c>
      <c r="K30" s="10"/>
    </row>
    <row r="31" spans="1:11" ht="12" customHeight="1" x14ac:dyDescent="0.25">
      <c r="A31" s="8" t="s">
        <v>177</v>
      </c>
      <c r="B31" s="4" t="s">
        <v>28</v>
      </c>
      <c r="C31" s="12">
        <v>21.155000000000001</v>
      </c>
      <c r="E31" s="4">
        <v>2009</v>
      </c>
      <c r="F31" s="4">
        <v>19.920000000000002</v>
      </c>
      <c r="G31" s="4">
        <v>9.64</v>
      </c>
      <c r="H31" s="4">
        <v>33.090000000000003</v>
      </c>
      <c r="I31" s="4">
        <v>15.71</v>
      </c>
      <c r="J31" s="4">
        <v>18.21</v>
      </c>
      <c r="K31" s="6">
        <f t="shared" ref="K31:K40" si="4">SUM(F31:J31)/5</f>
        <v>19.314000000000004</v>
      </c>
    </row>
    <row r="32" spans="1:11" ht="12" customHeight="1" x14ac:dyDescent="0.25">
      <c r="A32" s="8" t="s">
        <v>26</v>
      </c>
      <c r="B32" s="4" t="s">
        <v>29</v>
      </c>
      <c r="C32" s="12">
        <v>18.173999999999999</v>
      </c>
      <c r="E32" s="4">
        <v>2010</v>
      </c>
      <c r="F32" s="4">
        <v>22.96</v>
      </c>
      <c r="G32" s="4">
        <v>12.37</v>
      </c>
      <c r="H32" s="4">
        <v>33.33</v>
      </c>
      <c r="I32" s="4">
        <v>20</v>
      </c>
      <c r="J32" s="4">
        <v>21.36</v>
      </c>
      <c r="K32" s="6">
        <f t="shared" si="4"/>
        <v>22.003999999999998</v>
      </c>
    </row>
    <row r="33" spans="1:11" ht="12" customHeight="1" x14ac:dyDescent="0.25">
      <c r="A33" s="8" t="s">
        <v>178</v>
      </c>
      <c r="B33" s="4" t="s">
        <v>30</v>
      </c>
      <c r="C33" s="12">
        <v>14.423</v>
      </c>
      <c r="E33" s="4">
        <v>2011</v>
      </c>
      <c r="F33" s="4">
        <v>31.25</v>
      </c>
      <c r="G33" s="4">
        <v>11.52</v>
      </c>
      <c r="H33" s="4">
        <v>42.14</v>
      </c>
      <c r="I33" s="4">
        <v>24.71</v>
      </c>
      <c r="J33" s="4">
        <v>18.18</v>
      </c>
      <c r="K33" s="6">
        <f t="shared" si="4"/>
        <v>25.560000000000002</v>
      </c>
    </row>
    <row r="34" spans="1:11" ht="12" customHeight="1" x14ac:dyDescent="0.25">
      <c r="A34" s="8" t="s">
        <v>179</v>
      </c>
      <c r="B34" s="4" t="s">
        <v>31</v>
      </c>
      <c r="C34" s="12">
        <v>12.321</v>
      </c>
      <c r="E34" s="4">
        <v>2012</v>
      </c>
      <c r="F34" s="4">
        <v>27.43</v>
      </c>
      <c r="G34" s="4">
        <v>11.98</v>
      </c>
      <c r="H34" s="4">
        <v>55.78</v>
      </c>
      <c r="I34" s="4">
        <v>29.76</v>
      </c>
      <c r="J34" s="4">
        <v>17.93</v>
      </c>
      <c r="K34" s="6">
        <f t="shared" si="4"/>
        <v>28.576000000000001</v>
      </c>
    </row>
    <row r="35" spans="1:11" ht="12" customHeight="1" x14ac:dyDescent="0.25">
      <c r="A35" s="3"/>
      <c r="E35" s="4">
        <v>2013</v>
      </c>
      <c r="F35" s="4">
        <v>27.35</v>
      </c>
      <c r="G35" s="4">
        <v>15.26</v>
      </c>
      <c r="H35" s="4">
        <v>42.38</v>
      </c>
      <c r="I35" s="4">
        <v>41.07</v>
      </c>
      <c r="J35" s="4">
        <v>21.34</v>
      </c>
      <c r="K35" s="6">
        <f t="shared" si="4"/>
        <v>29.48</v>
      </c>
    </row>
    <row r="36" spans="1:11" ht="12" customHeight="1" x14ac:dyDescent="0.25">
      <c r="A36" s="3"/>
      <c r="E36" s="4">
        <v>2014</v>
      </c>
      <c r="F36" s="4">
        <v>29.37</v>
      </c>
      <c r="G36" s="4">
        <v>18.600000000000001</v>
      </c>
      <c r="H36" s="4">
        <v>51.97</v>
      </c>
      <c r="I36" s="4">
        <v>34.97</v>
      </c>
      <c r="J36" s="4">
        <v>27.06</v>
      </c>
      <c r="K36" s="6">
        <f t="shared" si="4"/>
        <v>32.393999999999998</v>
      </c>
    </row>
    <row r="37" spans="1:11" ht="12" customHeight="1" x14ac:dyDescent="0.25">
      <c r="A37" s="3"/>
      <c r="E37" s="4">
        <v>2015</v>
      </c>
      <c r="F37" s="4">
        <v>25.36</v>
      </c>
      <c r="G37" s="4">
        <v>21.47</v>
      </c>
      <c r="H37" s="4">
        <v>50.36</v>
      </c>
      <c r="I37" s="4">
        <v>45.95</v>
      </c>
      <c r="J37" s="4">
        <v>21.88</v>
      </c>
      <c r="K37" s="6">
        <f t="shared" si="4"/>
        <v>33.003999999999998</v>
      </c>
    </row>
    <row r="38" spans="1:11" ht="12" customHeight="1" x14ac:dyDescent="0.25">
      <c r="A38" s="3"/>
      <c r="E38" s="4">
        <v>2016</v>
      </c>
      <c r="F38" s="4">
        <v>27.98</v>
      </c>
      <c r="G38" s="4">
        <v>15.93</v>
      </c>
      <c r="H38" s="4">
        <v>45.38</v>
      </c>
      <c r="I38" s="4">
        <v>39.840000000000003</v>
      </c>
      <c r="J38" s="4">
        <v>20</v>
      </c>
      <c r="K38" s="6">
        <f t="shared" si="4"/>
        <v>29.826000000000001</v>
      </c>
    </row>
    <row r="39" spans="1:11" ht="12" customHeight="1" x14ac:dyDescent="0.25">
      <c r="A39" s="3"/>
      <c r="E39" s="4">
        <v>2017</v>
      </c>
      <c r="F39" s="4">
        <v>27.41</v>
      </c>
      <c r="G39" s="4">
        <v>19.61</v>
      </c>
      <c r="H39" s="4">
        <v>56.12</v>
      </c>
      <c r="I39" s="4">
        <v>45.83</v>
      </c>
      <c r="J39" s="4">
        <v>23.01</v>
      </c>
      <c r="K39" s="6">
        <f t="shared" si="4"/>
        <v>34.395999999999994</v>
      </c>
    </row>
    <row r="40" spans="1:11" ht="12" customHeight="1" x14ac:dyDescent="0.25">
      <c r="A40" s="3"/>
      <c r="E40" s="4">
        <v>2018</v>
      </c>
      <c r="F40" s="4">
        <v>32.32</v>
      </c>
      <c r="G40" s="4">
        <v>22.64</v>
      </c>
      <c r="H40" s="4">
        <v>65.31</v>
      </c>
      <c r="I40" s="4">
        <v>55.77</v>
      </c>
      <c r="J40" s="4">
        <v>27.33</v>
      </c>
      <c r="K40" s="6">
        <f t="shared" si="4"/>
        <v>40.673999999999999</v>
      </c>
    </row>
    <row r="41" spans="1:11" ht="12" customHeight="1" x14ac:dyDescent="0.25">
      <c r="A41" s="3"/>
      <c r="E41" s="9" t="s">
        <v>6</v>
      </c>
      <c r="F41" s="10">
        <f>SUM(F31:F40)/10</f>
        <v>27.134999999999998</v>
      </c>
      <c r="G41" s="10">
        <f>SUM(G31:G40)/6</f>
        <v>26.50333333333333</v>
      </c>
      <c r="H41" s="10">
        <f t="shared" ref="H41:J41" si="5">SUM(H31:H40)/10</f>
        <v>47.585999999999999</v>
      </c>
      <c r="I41" s="10">
        <f t="shared" si="5"/>
        <v>35.361000000000004</v>
      </c>
      <c r="J41" s="10">
        <f t="shared" si="5"/>
        <v>21.630000000000003</v>
      </c>
      <c r="K41" s="10">
        <f>SUM(F41:J41)/5</f>
        <v>31.643066666666662</v>
      </c>
    </row>
    <row r="42" spans="1:11" ht="51" customHeight="1" x14ac:dyDescent="0.25">
      <c r="A42" s="3"/>
    </row>
    <row r="43" spans="1:11" ht="48" x14ac:dyDescent="0.25">
      <c r="A43" s="7" t="s">
        <v>35</v>
      </c>
      <c r="B43" s="1" t="s">
        <v>0</v>
      </c>
      <c r="C43" s="13" t="s">
        <v>1</v>
      </c>
      <c r="E43" s="4"/>
      <c r="F43" s="5" t="s">
        <v>180</v>
      </c>
      <c r="G43" s="5" t="s">
        <v>32</v>
      </c>
      <c r="H43" s="5" t="s">
        <v>33</v>
      </c>
      <c r="I43" s="5" t="s">
        <v>34</v>
      </c>
      <c r="J43" s="5" t="s">
        <v>35</v>
      </c>
      <c r="K43" s="1" t="s">
        <v>6</v>
      </c>
    </row>
    <row r="44" spans="1:11" ht="12" customHeight="1" x14ac:dyDescent="0.25">
      <c r="A44" s="8" t="s">
        <v>180</v>
      </c>
      <c r="B44" s="4" t="s">
        <v>36</v>
      </c>
      <c r="C44" s="12">
        <v>22.992000000000001</v>
      </c>
      <c r="E44" s="9" t="s">
        <v>8</v>
      </c>
      <c r="F44" s="9">
        <v>79</v>
      </c>
      <c r="G44" s="9">
        <v>176</v>
      </c>
      <c r="H44" s="9">
        <v>343</v>
      </c>
      <c r="I44" s="9">
        <v>267</v>
      </c>
      <c r="J44" s="9">
        <v>249</v>
      </c>
      <c r="K44" s="10"/>
    </row>
    <row r="45" spans="1:11" ht="12" customHeight="1" x14ac:dyDescent="0.25">
      <c r="A45" s="8" t="s">
        <v>32</v>
      </c>
      <c r="B45" s="4" t="s">
        <v>37</v>
      </c>
      <c r="C45" s="12">
        <v>18.966999999999999</v>
      </c>
      <c r="E45" s="4">
        <v>2009</v>
      </c>
      <c r="F45" s="4" t="s">
        <v>221</v>
      </c>
      <c r="G45" s="4">
        <v>28.53</v>
      </c>
      <c r="H45" s="4">
        <v>28.1</v>
      </c>
      <c r="I45" s="4">
        <v>13.41</v>
      </c>
      <c r="J45" s="4">
        <v>14.73</v>
      </c>
      <c r="K45" s="6">
        <f>SUM(F45:J45)/4</f>
        <v>21.192500000000003</v>
      </c>
    </row>
    <row r="46" spans="1:11" ht="12" customHeight="1" x14ac:dyDescent="0.25">
      <c r="A46" s="8" t="s">
        <v>33</v>
      </c>
      <c r="B46" s="4" t="s">
        <v>38</v>
      </c>
      <c r="C46" s="12">
        <v>16.494</v>
      </c>
      <c r="E46" s="4">
        <v>2010</v>
      </c>
      <c r="F46" s="4" t="s">
        <v>221</v>
      </c>
      <c r="G46" s="4">
        <v>25.93</v>
      </c>
      <c r="H46" s="4">
        <v>29.42</v>
      </c>
      <c r="I46" s="4">
        <v>20.29</v>
      </c>
      <c r="J46" s="4">
        <v>14.86</v>
      </c>
      <c r="K46" s="6">
        <f>SUM(F46:J46)/4</f>
        <v>22.625</v>
      </c>
    </row>
    <row r="47" spans="1:11" ht="12" customHeight="1" x14ac:dyDescent="0.25">
      <c r="A47" s="8" t="s">
        <v>34</v>
      </c>
      <c r="B47" s="4" t="s">
        <v>39</v>
      </c>
      <c r="C47" s="12">
        <v>9.657</v>
      </c>
      <c r="E47" s="4">
        <v>2011</v>
      </c>
      <c r="F47" s="4" t="s">
        <v>221</v>
      </c>
      <c r="G47" s="4">
        <v>26.94</v>
      </c>
      <c r="H47" s="4">
        <v>27.83</v>
      </c>
      <c r="I47" s="4">
        <v>18.63</v>
      </c>
      <c r="J47" s="4">
        <v>16.12</v>
      </c>
      <c r="K47" s="6">
        <f>SUM(F47:J47)/4</f>
        <v>22.38</v>
      </c>
    </row>
    <row r="48" spans="1:11" ht="12" customHeight="1" x14ac:dyDescent="0.25">
      <c r="A48" s="8" t="s">
        <v>35</v>
      </c>
      <c r="B48" s="4" t="s">
        <v>40</v>
      </c>
      <c r="C48" s="12">
        <v>6.9710000000000001</v>
      </c>
      <c r="E48" s="4">
        <v>2012</v>
      </c>
      <c r="F48" s="4" t="s">
        <v>221</v>
      </c>
      <c r="G48" s="4">
        <v>27.41</v>
      </c>
      <c r="H48" s="4">
        <v>24.49</v>
      </c>
      <c r="I48" s="4">
        <v>21.74</v>
      </c>
      <c r="J48" s="4">
        <v>15.34</v>
      </c>
      <c r="K48" s="6">
        <f>SUM(F48:J48)/4</f>
        <v>22.245000000000001</v>
      </c>
    </row>
    <row r="49" spans="1:11" ht="12" customHeight="1" x14ac:dyDescent="0.25">
      <c r="A49" s="3"/>
      <c r="E49" s="4">
        <v>2013</v>
      </c>
      <c r="F49" s="4">
        <v>22.46</v>
      </c>
      <c r="G49" s="4">
        <v>33.25</v>
      </c>
      <c r="H49" s="4">
        <v>25.56</v>
      </c>
      <c r="I49" s="4">
        <v>19.95</v>
      </c>
      <c r="J49" s="4">
        <v>17.829999999999998</v>
      </c>
      <c r="K49" s="6">
        <f t="shared" ref="K49:K54" si="6">SUM(F49:J49)/5</f>
        <v>23.81</v>
      </c>
    </row>
    <row r="50" spans="1:11" ht="12" customHeight="1" x14ac:dyDescent="0.25">
      <c r="A50" s="3"/>
      <c r="E50" s="4">
        <v>2014</v>
      </c>
      <c r="F50" s="4">
        <v>24.09</v>
      </c>
      <c r="G50" s="4">
        <v>35.15</v>
      </c>
      <c r="H50" s="4">
        <v>25.74</v>
      </c>
      <c r="I50" s="4">
        <v>21.28</v>
      </c>
      <c r="J50" s="4">
        <v>17.399999999999999</v>
      </c>
      <c r="K50" s="6">
        <f t="shared" si="6"/>
        <v>24.731999999999999</v>
      </c>
    </row>
    <row r="51" spans="1:11" ht="12" customHeight="1" x14ac:dyDescent="0.25">
      <c r="A51" s="3"/>
      <c r="E51" s="4">
        <v>2015</v>
      </c>
      <c r="F51" s="4">
        <v>22.82</v>
      </c>
      <c r="G51" s="4">
        <v>38.08</v>
      </c>
      <c r="H51" s="4">
        <v>24.76</v>
      </c>
      <c r="I51" s="4">
        <v>21.7</v>
      </c>
      <c r="J51" s="4">
        <v>21.9</v>
      </c>
      <c r="K51" s="6">
        <f t="shared" si="6"/>
        <v>25.851999999999997</v>
      </c>
    </row>
    <row r="52" spans="1:11" ht="12" customHeight="1" x14ac:dyDescent="0.25">
      <c r="A52" s="3"/>
      <c r="E52" s="4">
        <v>2016</v>
      </c>
      <c r="F52" s="4">
        <v>22.71</v>
      </c>
      <c r="G52" s="4">
        <v>47.15</v>
      </c>
      <c r="H52" s="4">
        <v>28.01</v>
      </c>
      <c r="I52" s="4">
        <v>20.55</v>
      </c>
      <c r="J52" s="4">
        <v>20.88</v>
      </c>
      <c r="K52" s="6">
        <f t="shared" si="6"/>
        <v>27.860000000000003</v>
      </c>
    </row>
    <row r="53" spans="1:11" ht="12" customHeight="1" x14ac:dyDescent="0.25">
      <c r="A53" s="3"/>
      <c r="E53" s="4">
        <v>2017</v>
      </c>
      <c r="F53" s="4">
        <v>29.23</v>
      </c>
      <c r="G53" s="4">
        <v>53.18</v>
      </c>
      <c r="H53" s="4">
        <v>30.75</v>
      </c>
      <c r="I53" s="4">
        <v>19.3</v>
      </c>
      <c r="J53" s="4">
        <v>22.12</v>
      </c>
      <c r="K53" s="6">
        <f t="shared" si="6"/>
        <v>30.916000000000004</v>
      </c>
    </row>
    <row r="54" spans="1:11" ht="12" customHeight="1" x14ac:dyDescent="0.25">
      <c r="A54" s="3"/>
      <c r="E54" s="4">
        <v>2018</v>
      </c>
      <c r="F54" s="4">
        <v>29.87</v>
      </c>
      <c r="G54" s="4">
        <v>53.32</v>
      </c>
      <c r="H54" s="4">
        <v>33.06</v>
      </c>
      <c r="I54" s="4">
        <v>20.79</v>
      </c>
      <c r="J54" s="4">
        <v>25.96</v>
      </c>
      <c r="K54" s="6">
        <f t="shared" si="6"/>
        <v>32.6</v>
      </c>
    </row>
    <row r="55" spans="1:11" ht="12" customHeight="1" x14ac:dyDescent="0.25">
      <c r="A55" s="3"/>
      <c r="E55" s="9" t="s">
        <v>6</v>
      </c>
      <c r="F55" s="10">
        <f>SUM(F45:F54)/6</f>
        <v>25.196666666666669</v>
      </c>
      <c r="G55" s="10">
        <f>SUM(G45:G54)/6</f>
        <v>61.49</v>
      </c>
      <c r="H55" s="10">
        <f t="shared" ref="H55:J55" si="7">SUM(H45:H54)/10</f>
        <v>27.771999999999998</v>
      </c>
      <c r="I55" s="10">
        <f t="shared" si="7"/>
        <v>19.764000000000003</v>
      </c>
      <c r="J55" s="10">
        <f t="shared" si="7"/>
        <v>18.714000000000002</v>
      </c>
      <c r="K55" s="10">
        <f>SUM(F55:J55)/5</f>
        <v>30.587333333333333</v>
      </c>
    </row>
    <row r="56" spans="1:11" ht="51" customHeight="1" x14ac:dyDescent="0.25">
      <c r="A56" s="3"/>
    </row>
    <row r="57" spans="1:11" ht="36" x14ac:dyDescent="0.25">
      <c r="A57" s="7" t="s">
        <v>181</v>
      </c>
      <c r="B57" s="1" t="s">
        <v>0</v>
      </c>
      <c r="C57" s="13" t="s">
        <v>1</v>
      </c>
      <c r="E57" s="4"/>
      <c r="F57" s="5" t="s">
        <v>43</v>
      </c>
      <c r="G57" s="5" t="s">
        <v>44</v>
      </c>
      <c r="H57" s="5" t="s">
        <v>45</v>
      </c>
      <c r="I57" s="5" t="s">
        <v>46</v>
      </c>
      <c r="J57" s="5" t="s">
        <v>47</v>
      </c>
      <c r="K57" s="1" t="s">
        <v>6</v>
      </c>
    </row>
    <row r="58" spans="1:11" ht="12" customHeight="1" x14ac:dyDescent="0.25">
      <c r="A58" s="8" t="s">
        <v>43</v>
      </c>
      <c r="B58" s="4" t="s">
        <v>48</v>
      </c>
      <c r="C58" s="12">
        <v>7.8609999999999998</v>
      </c>
      <c r="E58" s="9" t="s">
        <v>8</v>
      </c>
      <c r="F58" s="9">
        <v>107</v>
      </c>
      <c r="G58" s="9">
        <v>158</v>
      </c>
      <c r="H58" s="9">
        <v>132</v>
      </c>
      <c r="I58" s="9">
        <v>132</v>
      </c>
      <c r="J58" s="9">
        <v>145</v>
      </c>
      <c r="K58" s="10"/>
    </row>
    <row r="59" spans="1:11" ht="12" customHeight="1" x14ac:dyDescent="0.25">
      <c r="A59" s="8" t="s">
        <v>44</v>
      </c>
      <c r="B59" s="4" t="s">
        <v>49</v>
      </c>
      <c r="C59" s="12">
        <v>5.125</v>
      </c>
      <c r="E59" s="4">
        <v>2009</v>
      </c>
      <c r="F59" s="4">
        <v>0</v>
      </c>
      <c r="G59" s="4">
        <v>31.52</v>
      </c>
      <c r="H59" s="4">
        <v>40.479999999999997</v>
      </c>
      <c r="I59" s="4">
        <v>35.33</v>
      </c>
      <c r="J59" s="4">
        <v>36.729999999999997</v>
      </c>
      <c r="K59" s="6">
        <f t="shared" ref="K59:K68" si="8">SUM(F59:J59)/5</f>
        <v>28.812000000000001</v>
      </c>
    </row>
    <row r="60" spans="1:11" ht="12" customHeight="1" x14ac:dyDescent="0.25">
      <c r="A60" s="8" t="s">
        <v>45</v>
      </c>
      <c r="B60" s="4" t="s">
        <v>50</v>
      </c>
      <c r="C60" s="12">
        <v>4.4400000000000004</v>
      </c>
      <c r="E60" s="4">
        <v>2010</v>
      </c>
      <c r="F60" s="4">
        <v>0</v>
      </c>
      <c r="G60" s="4">
        <v>35.950000000000003</v>
      </c>
      <c r="H60" s="4">
        <v>46.34</v>
      </c>
      <c r="I60" s="4">
        <v>40.44</v>
      </c>
      <c r="J60" s="4">
        <v>35.4</v>
      </c>
      <c r="K60" s="6">
        <f t="shared" si="8"/>
        <v>31.625999999999998</v>
      </c>
    </row>
    <row r="61" spans="1:11" ht="12" customHeight="1" x14ac:dyDescent="0.25">
      <c r="A61" s="8" t="s">
        <v>46</v>
      </c>
      <c r="B61" s="4" t="s">
        <v>51</v>
      </c>
      <c r="C61" s="12">
        <v>4.1639999999999997</v>
      </c>
      <c r="E61" s="4">
        <v>2011</v>
      </c>
      <c r="F61" s="4">
        <v>0</v>
      </c>
      <c r="G61" s="4">
        <v>35.619999999999997</v>
      </c>
      <c r="H61" s="4">
        <v>42.11</v>
      </c>
      <c r="I61" s="4">
        <v>29.45</v>
      </c>
      <c r="J61" s="4">
        <v>42.61</v>
      </c>
      <c r="K61" s="6">
        <f t="shared" si="8"/>
        <v>29.957999999999998</v>
      </c>
    </row>
    <row r="62" spans="1:11" ht="12" customHeight="1" x14ac:dyDescent="0.25">
      <c r="A62" s="8" t="s">
        <v>47</v>
      </c>
      <c r="B62" s="4" t="s">
        <v>52</v>
      </c>
      <c r="C62" s="12">
        <v>3.8250000000000002</v>
      </c>
      <c r="E62" s="4">
        <v>2012</v>
      </c>
      <c r="F62" s="4">
        <v>0</v>
      </c>
      <c r="G62" s="4">
        <v>39.22</v>
      </c>
      <c r="H62" s="4">
        <v>43.09</v>
      </c>
      <c r="I62" s="4">
        <v>41.25</v>
      </c>
      <c r="J62" s="4">
        <v>41.48</v>
      </c>
      <c r="K62" s="6">
        <f t="shared" si="8"/>
        <v>33.007999999999996</v>
      </c>
    </row>
    <row r="63" spans="1:11" ht="12" customHeight="1" x14ac:dyDescent="0.25">
      <c r="A63" s="3"/>
      <c r="E63" s="4">
        <v>2013</v>
      </c>
      <c r="F63" s="4">
        <v>0</v>
      </c>
      <c r="G63" s="4">
        <v>33.49</v>
      </c>
      <c r="H63" s="4">
        <v>54.44</v>
      </c>
      <c r="I63" s="4">
        <v>40.94</v>
      </c>
      <c r="J63" s="4">
        <v>39.270000000000003</v>
      </c>
      <c r="K63" s="6">
        <f t="shared" si="8"/>
        <v>33.628</v>
      </c>
    </row>
    <row r="64" spans="1:11" ht="12" customHeight="1" x14ac:dyDescent="0.25">
      <c r="A64" s="3"/>
      <c r="E64" s="4">
        <v>2014</v>
      </c>
      <c r="F64" s="4">
        <v>0</v>
      </c>
      <c r="G64" s="4">
        <v>38.79</v>
      </c>
      <c r="H64" s="4">
        <v>53.68</v>
      </c>
      <c r="I64" s="4">
        <v>45.33</v>
      </c>
      <c r="J64" s="4">
        <v>46.22</v>
      </c>
      <c r="K64" s="6">
        <f t="shared" si="8"/>
        <v>36.804000000000002</v>
      </c>
    </row>
    <row r="65" spans="1:11" ht="12" customHeight="1" x14ac:dyDescent="0.25">
      <c r="A65" s="3"/>
      <c r="E65" s="4">
        <v>2015</v>
      </c>
      <c r="F65" s="4">
        <v>0</v>
      </c>
      <c r="G65" s="4">
        <v>30.57</v>
      </c>
      <c r="H65" s="4">
        <v>54.45</v>
      </c>
      <c r="I65" s="4">
        <v>42.58</v>
      </c>
      <c r="J65" s="4">
        <v>51.67</v>
      </c>
      <c r="K65" s="6">
        <f t="shared" si="8"/>
        <v>35.853999999999999</v>
      </c>
    </row>
    <row r="66" spans="1:11" ht="12" customHeight="1" x14ac:dyDescent="0.25">
      <c r="A66" s="3"/>
      <c r="E66" s="4">
        <v>2016</v>
      </c>
      <c r="F66" s="4">
        <v>7.89</v>
      </c>
      <c r="G66" s="4">
        <v>36.229999999999997</v>
      </c>
      <c r="H66" s="4">
        <v>56.93</v>
      </c>
      <c r="I66" s="4">
        <v>41.04</v>
      </c>
      <c r="J66" s="4">
        <v>47.75</v>
      </c>
      <c r="K66" s="6">
        <f t="shared" si="8"/>
        <v>37.968000000000004</v>
      </c>
    </row>
    <row r="67" spans="1:11" ht="12" customHeight="1" x14ac:dyDescent="0.25">
      <c r="A67" s="3"/>
      <c r="E67" s="4">
        <v>2017</v>
      </c>
      <c r="F67" s="4">
        <v>0</v>
      </c>
      <c r="G67" s="4">
        <v>38.58</v>
      </c>
      <c r="H67" s="4">
        <v>53.89</v>
      </c>
      <c r="I67" s="4">
        <v>49.68</v>
      </c>
      <c r="J67" s="4">
        <v>47.92</v>
      </c>
      <c r="K67" s="6">
        <f t="shared" si="8"/>
        <v>38.013999999999996</v>
      </c>
    </row>
    <row r="68" spans="1:11" ht="12" customHeight="1" x14ac:dyDescent="0.25">
      <c r="A68" s="3"/>
      <c r="E68" s="4">
        <v>2018</v>
      </c>
      <c r="F68" s="4">
        <v>13.95</v>
      </c>
      <c r="G68" s="4">
        <v>42.63</v>
      </c>
      <c r="H68" s="4">
        <v>48.56</v>
      </c>
      <c r="I68" s="4">
        <v>44.31</v>
      </c>
      <c r="J68" s="4">
        <v>56.78</v>
      </c>
      <c r="K68" s="6">
        <f t="shared" si="8"/>
        <v>41.245999999999995</v>
      </c>
    </row>
    <row r="69" spans="1:11" ht="12" customHeight="1" x14ac:dyDescent="0.25">
      <c r="A69" s="3"/>
      <c r="E69" s="9" t="s">
        <v>6</v>
      </c>
      <c r="F69" s="10">
        <f>SUM(F59:F68)/10</f>
        <v>2.1840000000000002</v>
      </c>
      <c r="G69" s="10">
        <f>SUM(G59:G68)/6</f>
        <v>60.43333333333333</v>
      </c>
      <c r="H69" s="10">
        <f t="shared" ref="H69:J69" si="9">SUM(H59:H68)/10</f>
        <v>49.396999999999998</v>
      </c>
      <c r="I69" s="10">
        <f t="shared" si="9"/>
        <v>41.035000000000004</v>
      </c>
      <c r="J69" s="10">
        <f t="shared" si="9"/>
        <v>44.583000000000006</v>
      </c>
      <c r="K69" s="10">
        <f>SUM(F69:J69)/5</f>
        <v>39.526466666666664</v>
      </c>
    </row>
    <row r="70" spans="1:11" ht="51" customHeight="1" x14ac:dyDescent="0.25">
      <c r="A70" s="3"/>
    </row>
    <row r="71" spans="1:11" ht="36" x14ac:dyDescent="0.25">
      <c r="A71" s="7" t="s">
        <v>182</v>
      </c>
      <c r="B71" s="1" t="s">
        <v>0</v>
      </c>
      <c r="C71" s="13" t="s">
        <v>1</v>
      </c>
      <c r="E71" s="4"/>
      <c r="F71" s="5" t="s">
        <v>53</v>
      </c>
      <c r="G71" s="5" t="s">
        <v>41</v>
      </c>
      <c r="H71" s="5" t="s">
        <v>183</v>
      </c>
      <c r="I71" s="5" t="s">
        <v>184</v>
      </c>
      <c r="J71" s="5" t="s">
        <v>54</v>
      </c>
      <c r="K71" s="1" t="s">
        <v>6</v>
      </c>
    </row>
    <row r="72" spans="1:11" ht="12" customHeight="1" x14ac:dyDescent="0.25">
      <c r="A72" s="8" t="s">
        <v>53</v>
      </c>
      <c r="B72" s="4" t="s">
        <v>55</v>
      </c>
      <c r="C72" s="12">
        <v>5.2089999999999996</v>
      </c>
      <c r="E72" s="9" t="s">
        <v>8</v>
      </c>
      <c r="F72" s="9">
        <v>141</v>
      </c>
      <c r="G72" s="9">
        <v>123</v>
      </c>
      <c r="H72" s="9">
        <v>33</v>
      </c>
      <c r="I72" s="9">
        <v>25</v>
      </c>
      <c r="J72" s="9">
        <v>110</v>
      </c>
      <c r="K72" s="11"/>
    </row>
    <row r="73" spans="1:11" ht="12" customHeight="1" x14ac:dyDescent="0.25">
      <c r="A73" s="8" t="s">
        <v>41</v>
      </c>
      <c r="B73" s="4" t="s">
        <v>42</v>
      </c>
      <c r="C73" s="12">
        <v>4.5720000000000001</v>
      </c>
      <c r="E73" s="4">
        <v>2009</v>
      </c>
      <c r="F73" s="4">
        <v>6.33</v>
      </c>
      <c r="G73" s="4">
        <v>14.01</v>
      </c>
      <c r="H73" s="4">
        <v>17.78</v>
      </c>
      <c r="I73" s="4" t="s">
        <v>221</v>
      </c>
      <c r="J73" s="4">
        <v>6.23</v>
      </c>
      <c r="K73" s="6">
        <f>SUM(F73:J73)/4</f>
        <v>11.087500000000002</v>
      </c>
    </row>
    <row r="74" spans="1:11" ht="12" customHeight="1" x14ac:dyDescent="0.25">
      <c r="A74" s="8" t="s">
        <v>183</v>
      </c>
      <c r="B74" s="4" t="s">
        <v>56</v>
      </c>
      <c r="C74" s="12">
        <v>3.798</v>
      </c>
      <c r="E74" s="4">
        <v>2010</v>
      </c>
      <c r="F74" s="4">
        <v>5.97</v>
      </c>
      <c r="G74" s="4">
        <v>22.22</v>
      </c>
      <c r="H74" s="4">
        <v>17.86</v>
      </c>
      <c r="I74" s="4">
        <v>1.19</v>
      </c>
      <c r="J74" s="4">
        <v>6.9</v>
      </c>
      <c r="K74" s="6">
        <f t="shared" ref="K74:K82" si="10">SUM(F74:J74)/5</f>
        <v>10.827999999999999</v>
      </c>
    </row>
    <row r="75" spans="1:11" ht="12" customHeight="1" x14ac:dyDescent="0.25">
      <c r="A75" s="8" t="s">
        <v>184</v>
      </c>
      <c r="B75" s="4" t="s">
        <v>57</v>
      </c>
      <c r="C75" s="12">
        <v>3.35</v>
      </c>
      <c r="E75" s="4">
        <v>2011</v>
      </c>
      <c r="F75" s="4">
        <v>4.71</v>
      </c>
      <c r="G75" s="4">
        <v>17</v>
      </c>
      <c r="H75" s="4">
        <v>17.78</v>
      </c>
      <c r="I75" s="4">
        <v>2.19</v>
      </c>
      <c r="J75" s="4">
        <v>5.97</v>
      </c>
      <c r="K75" s="6">
        <f t="shared" si="10"/>
        <v>9.5299999999999994</v>
      </c>
    </row>
    <row r="76" spans="1:11" ht="12" customHeight="1" x14ac:dyDescent="0.25">
      <c r="A76" s="8" t="s">
        <v>54</v>
      </c>
      <c r="B76" s="4" t="s">
        <v>58</v>
      </c>
      <c r="C76" s="12">
        <v>2.9630000000000001</v>
      </c>
      <c r="E76" s="4">
        <v>2012</v>
      </c>
      <c r="F76" s="4">
        <v>8.6999999999999993</v>
      </c>
      <c r="G76" s="4">
        <v>20.25</v>
      </c>
      <c r="H76" s="4">
        <v>31.37</v>
      </c>
      <c r="I76" s="4">
        <v>1.61</v>
      </c>
      <c r="J76" s="4">
        <v>11.54</v>
      </c>
      <c r="K76" s="6">
        <f t="shared" si="10"/>
        <v>14.693999999999999</v>
      </c>
    </row>
    <row r="77" spans="1:11" ht="12" customHeight="1" x14ac:dyDescent="0.25">
      <c r="A77" s="3"/>
      <c r="E77" s="4">
        <v>2013</v>
      </c>
      <c r="F77" s="4">
        <v>4.3600000000000003</v>
      </c>
      <c r="G77" s="4">
        <v>16.079999999999998</v>
      </c>
      <c r="H77" s="4">
        <v>25</v>
      </c>
      <c r="I77" s="4">
        <v>4.51</v>
      </c>
      <c r="J77" s="4">
        <v>11.52</v>
      </c>
      <c r="K77" s="6">
        <f t="shared" si="10"/>
        <v>12.294</v>
      </c>
    </row>
    <row r="78" spans="1:11" ht="12" customHeight="1" x14ac:dyDescent="0.25">
      <c r="A78" s="3"/>
      <c r="E78" s="4">
        <v>2014</v>
      </c>
      <c r="F78" s="4">
        <v>6.52</v>
      </c>
      <c r="G78" s="4">
        <v>22.8</v>
      </c>
      <c r="H78" s="4">
        <v>21.43</v>
      </c>
      <c r="I78" s="4">
        <v>2.38</v>
      </c>
      <c r="J78" s="4">
        <v>5.71</v>
      </c>
      <c r="K78" s="6">
        <f t="shared" si="10"/>
        <v>11.768000000000001</v>
      </c>
    </row>
    <row r="79" spans="1:11" ht="12" customHeight="1" x14ac:dyDescent="0.25">
      <c r="A79" s="3"/>
      <c r="E79" s="4">
        <v>2015</v>
      </c>
      <c r="F79" s="4">
        <v>9.16</v>
      </c>
      <c r="G79" s="4">
        <v>26.83</v>
      </c>
      <c r="H79" s="4">
        <v>30.65</v>
      </c>
      <c r="I79" s="4">
        <v>1.71</v>
      </c>
      <c r="J79" s="4">
        <v>13.28</v>
      </c>
      <c r="K79" s="6">
        <f t="shared" si="10"/>
        <v>16.325999999999997</v>
      </c>
    </row>
    <row r="80" spans="1:11" ht="12" customHeight="1" x14ac:dyDescent="0.25">
      <c r="A80" s="3"/>
      <c r="E80" s="4">
        <v>2016</v>
      </c>
      <c r="F80" s="4">
        <v>6.97</v>
      </c>
      <c r="G80" s="4">
        <v>30.39</v>
      </c>
      <c r="H80" s="4">
        <v>25</v>
      </c>
      <c r="I80" s="4">
        <v>2.8</v>
      </c>
      <c r="J80" s="4">
        <v>12.9</v>
      </c>
      <c r="K80" s="6">
        <f t="shared" si="10"/>
        <v>15.612</v>
      </c>
    </row>
    <row r="81" spans="1:11" ht="12" customHeight="1" x14ac:dyDescent="0.25">
      <c r="A81" s="3"/>
      <c r="E81" s="4">
        <v>2017</v>
      </c>
      <c r="F81" s="4">
        <v>7.2</v>
      </c>
      <c r="G81" s="4">
        <v>26.07</v>
      </c>
      <c r="H81" s="4">
        <v>51.02</v>
      </c>
      <c r="I81" s="4">
        <v>6.42</v>
      </c>
      <c r="J81" s="4">
        <v>12.23</v>
      </c>
      <c r="K81" s="6">
        <f t="shared" si="10"/>
        <v>20.588000000000001</v>
      </c>
    </row>
    <row r="82" spans="1:11" ht="12" customHeight="1" x14ac:dyDescent="0.25">
      <c r="A82" s="3"/>
      <c r="E82" s="4">
        <v>2018</v>
      </c>
      <c r="F82" s="4">
        <v>9.4499999999999993</v>
      </c>
      <c r="G82" s="4">
        <v>23.13</v>
      </c>
      <c r="H82" s="4">
        <v>39.659999999999997</v>
      </c>
      <c r="I82" s="4">
        <v>6.84</v>
      </c>
      <c r="J82" s="4">
        <v>20.72</v>
      </c>
      <c r="K82" s="6">
        <f t="shared" si="10"/>
        <v>19.96</v>
      </c>
    </row>
    <row r="83" spans="1:11" ht="12" customHeight="1" x14ac:dyDescent="0.25">
      <c r="A83" s="3"/>
      <c r="E83" s="9" t="s">
        <v>6</v>
      </c>
      <c r="F83" s="10">
        <f>SUM(F73:F82)/10</f>
        <v>6.9370000000000003</v>
      </c>
      <c r="G83" s="10">
        <f>SUM(G73:G82)/6</f>
        <v>36.463333333333331</v>
      </c>
      <c r="H83" s="10">
        <f t="shared" ref="H83:J83" si="11">SUM(H73:H82)/10</f>
        <v>27.755000000000003</v>
      </c>
      <c r="I83" s="10">
        <f>SUM(I73:I82)/9</f>
        <v>3.2944444444444447</v>
      </c>
      <c r="J83" s="10">
        <f t="shared" si="11"/>
        <v>10.7</v>
      </c>
      <c r="K83" s="10">
        <f>SUM(F83:J83)/5</f>
        <v>17.029955555555556</v>
      </c>
    </row>
    <row r="84" spans="1:11" ht="51" customHeight="1" x14ac:dyDescent="0.25">
      <c r="A84" s="3"/>
    </row>
    <row r="85" spans="1:11" ht="24" x14ac:dyDescent="0.25">
      <c r="A85" s="7" t="s">
        <v>185</v>
      </c>
      <c r="B85" s="1" t="s">
        <v>0</v>
      </c>
      <c r="C85" s="13" t="s">
        <v>1</v>
      </c>
      <c r="E85" s="4"/>
      <c r="F85" s="5" t="s">
        <v>186</v>
      </c>
      <c r="G85" s="5" t="s">
        <v>187</v>
      </c>
      <c r="H85" s="5" t="s">
        <v>188</v>
      </c>
      <c r="I85" s="5" t="s">
        <v>59</v>
      </c>
      <c r="J85" s="5" t="s">
        <v>60</v>
      </c>
      <c r="K85" s="1" t="s">
        <v>6</v>
      </c>
    </row>
    <row r="86" spans="1:11" ht="12" customHeight="1" x14ac:dyDescent="0.25">
      <c r="A86" s="8" t="s">
        <v>186</v>
      </c>
      <c r="B86" s="4" t="s">
        <v>61</v>
      </c>
      <c r="C86" s="12">
        <v>24.646000000000001</v>
      </c>
      <c r="E86" s="9" t="s">
        <v>8</v>
      </c>
      <c r="F86" s="9">
        <v>116</v>
      </c>
      <c r="G86" s="9">
        <v>77</v>
      </c>
      <c r="H86" s="9">
        <v>219</v>
      </c>
      <c r="I86" s="9">
        <v>328</v>
      </c>
      <c r="J86" s="9">
        <v>113</v>
      </c>
      <c r="K86" s="10"/>
    </row>
    <row r="87" spans="1:11" ht="12" customHeight="1" x14ac:dyDescent="0.25">
      <c r="A87" s="8" t="s">
        <v>187</v>
      </c>
      <c r="B87" s="4" t="s">
        <v>62</v>
      </c>
      <c r="C87" s="12">
        <v>24.54</v>
      </c>
      <c r="E87" s="4">
        <v>2009</v>
      </c>
      <c r="F87" s="4">
        <v>6.43</v>
      </c>
      <c r="G87" s="4" t="s">
        <v>221</v>
      </c>
      <c r="H87" s="4">
        <v>26.67</v>
      </c>
      <c r="I87" s="4">
        <v>26.44</v>
      </c>
      <c r="J87" s="4">
        <v>22.55</v>
      </c>
      <c r="K87" s="6">
        <f>SUM(F87:J87)/4</f>
        <v>20.522500000000001</v>
      </c>
    </row>
    <row r="88" spans="1:11" ht="12" customHeight="1" x14ac:dyDescent="0.25">
      <c r="A88" s="8" t="s">
        <v>188</v>
      </c>
      <c r="B88" s="4" t="s">
        <v>63</v>
      </c>
      <c r="C88" s="12">
        <v>22.414999999999999</v>
      </c>
      <c r="E88" s="4">
        <v>2010</v>
      </c>
      <c r="F88" s="4">
        <v>6.43</v>
      </c>
      <c r="G88" s="4" t="s">
        <v>221</v>
      </c>
      <c r="H88" s="4">
        <v>36.200000000000003</v>
      </c>
      <c r="I88" s="4">
        <v>23.12</v>
      </c>
      <c r="J88" s="4">
        <v>34.119999999999997</v>
      </c>
      <c r="K88" s="6">
        <f>SUM(F88:J88)/4</f>
        <v>24.967500000000001</v>
      </c>
    </row>
    <row r="89" spans="1:11" ht="12" customHeight="1" x14ac:dyDescent="0.25">
      <c r="A89" s="8" t="s">
        <v>59</v>
      </c>
      <c r="B89" s="4" t="s">
        <v>64</v>
      </c>
      <c r="C89" s="12">
        <v>15.27</v>
      </c>
      <c r="E89" s="4">
        <v>2011</v>
      </c>
      <c r="F89" s="4">
        <v>4.0999999999999996</v>
      </c>
      <c r="G89" s="4" t="s">
        <v>221</v>
      </c>
      <c r="H89" s="4">
        <v>35.979999999999997</v>
      </c>
      <c r="I89" s="4">
        <v>23.09</v>
      </c>
      <c r="J89" s="4">
        <v>33.659999999999997</v>
      </c>
      <c r="K89" s="6">
        <f>SUM(F89:J89)/4</f>
        <v>24.2075</v>
      </c>
    </row>
    <row r="90" spans="1:11" ht="12" customHeight="1" x14ac:dyDescent="0.25">
      <c r="A90" s="8" t="s">
        <v>60</v>
      </c>
      <c r="B90" s="4" t="s">
        <v>65</v>
      </c>
      <c r="C90" s="12">
        <v>15.221</v>
      </c>
      <c r="E90" s="4">
        <v>2012</v>
      </c>
      <c r="F90" s="4">
        <v>4.3099999999999996</v>
      </c>
      <c r="G90" s="4" t="s">
        <v>221</v>
      </c>
      <c r="H90" s="4">
        <v>32.54</v>
      </c>
      <c r="I90" s="4">
        <v>26.32</v>
      </c>
      <c r="J90" s="4">
        <v>26.09</v>
      </c>
      <c r="K90" s="6">
        <f>SUM(F90:J90)/4</f>
        <v>22.315000000000001</v>
      </c>
    </row>
    <row r="91" spans="1:11" ht="12" customHeight="1" x14ac:dyDescent="0.25">
      <c r="A91" s="3"/>
      <c r="E91" s="4">
        <v>2013</v>
      </c>
      <c r="F91" s="4">
        <v>5.8</v>
      </c>
      <c r="G91" s="4">
        <v>18.18</v>
      </c>
      <c r="H91" s="4">
        <v>42.03</v>
      </c>
      <c r="I91" s="4">
        <v>27.21</v>
      </c>
      <c r="J91" s="4">
        <v>32.58</v>
      </c>
      <c r="K91" s="6">
        <f t="shared" ref="K91:K96" si="12">SUM(F91:J91)/5</f>
        <v>25.16</v>
      </c>
    </row>
    <row r="92" spans="1:11" ht="12" customHeight="1" x14ac:dyDescent="0.25">
      <c r="A92" s="3"/>
      <c r="E92" s="4">
        <v>2014</v>
      </c>
      <c r="F92" s="4">
        <v>10.24</v>
      </c>
      <c r="G92" s="4">
        <v>28.2</v>
      </c>
      <c r="H92" s="4">
        <v>37.549999999999997</v>
      </c>
      <c r="I92" s="4">
        <v>30.76</v>
      </c>
      <c r="J92" s="4">
        <v>33.33</v>
      </c>
      <c r="K92" s="6">
        <f t="shared" si="12"/>
        <v>28.015999999999998</v>
      </c>
    </row>
    <row r="93" spans="1:11" ht="12" customHeight="1" x14ac:dyDescent="0.25">
      <c r="A93" s="3"/>
      <c r="E93" s="4">
        <v>2015</v>
      </c>
      <c r="F93" s="4">
        <v>5.97</v>
      </c>
      <c r="G93" s="4">
        <v>27.94</v>
      </c>
      <c r="H93" s="4">
        <v>42.21</v>
      </c>
      <c r="I93" s="4">
        <v>30.16</v>
      </c>
      <c r="J93" s="4">
        <v>45.45</v>
      </c>
      <c r="K93" s="6">
        <f t="shared" si="12"/>
        <v>30.346000000000004</v>
      </c>
    </row>
    <row r="94" spans="1:11" ht="12" customHeight="1" x14ac:dyDescent="0.25">
      <c r="A94" s="3"/>
      <c r="E94" s="4">
        <v>2016</v>
      </c>
      <c r="F94" s="4">
        <v>9.9</v>
      </c>
      <c r="G94" s="4">
        <v>25</v>
      </c>
      <c r="H94" s="4">
        <v>41.54</v>
      </c>
      <c r="I94" s="4">
        <v>37.450000000000003</v>
      </c>
      <c r="J94" s="4">
        <v>40.79</v>
      </c>
      <c r="K94" s="6">
        <f t="shared" si="12"/>
        <v>30.936</v>
      </c>
    </row>
    <row r="95" spans="1:11" ht="12" customHeight="1" x14ac:dyDescent="0.25">
      <c r="A95" s="3"/>
      <c r="E95" s="4">
        <v>2017</v>
      </c>
      <c r="F95" s="4">
        <v>10.61</v>
      </c>
      <c r="G95" s="4">
        <v>32.93</v>
      </c>
      <c r="H95" s="4">
        <v>42</v>
      </c>
      <c r="I95" s="4">
        <v>30.83</v>
      </c>
      <c r="J95" s="4">
        <v>45.71</v>
      </c>
      <c r="K95" s="6">
        <f t="shared" si="12"/>
        <v>32.415999999999997</v>
      </c>
    </row>
    <row r="96" spans="1:11" ht="12" customHeight="1" x14ac:dyDescent="0.25">
      <c r="A96" s="3"/>
      <c r="E96" s="4">
        <v>2018</v>
      </c>
      <c r="F96" s="4">
        <v>14.44</v>
      </c>
      <c r="G96" s="4">
        <v>32.61</v>
      </c>
      <c r="H96" s="4">
        <v>46.49</v>
      </c>
      <c r="I96" s="4">
        <v>32.39</v>
      </c>
      <c r="J96" s="4">
        <v>40.54</v>
      </c>
      <c r="K96" s="6">
        <f t="shared" si="12"/>
        <v>33.293999999999997</v>
      </c>
    </row>
    <row r="97" spans="1:11" ht="12" customHeight="1" x14ac:dyDescent="0.25">
      <c r="A97" s="3"/>
      <c r="E97" s="9" t="s">
        <v>6</v>
      </c>
      <c r="F97" s="10">
        <f>SUM(F87:F96)/10</f>
        <v>7.8230000000000004</v>
      </c>
      <c r="G97" s="10">
        <f>SUM(G87:G96)/6</f>
        <v>27.47666666666667</v>
      </c>
      <c r="H97" s="10">
        <f t="shared" ref="H97:J97" si="13">SUM(H87:H96)/10</f>
        <v>38.320999999999998</v>
      </c>
      <c r="I97" s="10">
        <f t="shared" si="13"/>
        <v>28.776999999999997</v>
      </c>
      <c r="J97" s="10">
        <f t="shared" si="13"/>
        <v>35.481999999999999</v>
      </c>
      <c r="K97" s="10">
        <f>SUM(F97:J97)/5</f>
        <v>27.575933333333332</v>
      </c>
    </row>
    <row r="98" spans="1:11" ht="51" customHeight="1" x14ac:dyDescent="0.25">
      <c r="A98" s="3"/>
    </row>
    <row r="99" spans="1:11" ht="36" x14ac:dyDescent="0.25">
      <c r="A99" s="7" t="s">
        <v>189</v>
      </c>
      <c r="B99" s="1" t="s">
        <v>0</v>
      </c>
      <c r="C99" s="13" t="s">
        <v>1</v>
      </c>
      <c r="E99" s="4"/>
      <c r="F99" s="5" t="s">
        <v>190</v>
      </c>
      <c r="G99" s="5" t="s">
        <v>67</v>
      </c>
      <c r="H99" s="5" t="s">
        <v>69</v>
      </c>
      <c r="I99" s="5" t="s">
        <v>71</v>
      </c>
      <c r="J99" s="5" t="s">
        <v>73</v>
      </c>
      <c r="K99" s="1" t="s">
        <v>6</v>
      </c>
    </row>
    <row r="100" spans="1:11" ht="12" customHeight="1" x14ac:dyDescent="0.25">
      <c r="A100" s="8" t="s">
        <v>190</v>
      </c>
      <c r="B100" s="4" t="s">
        <v>66</v>
      </c>
      <c r="C100" s="12">
        <v>23.57</v>
      </c>
      <c r="E100" s="9" t="s">
        <v>8</v>
      </c>
      <c r="F100" s="9">
        <v>105</v>
      </c>
      <c r="G100" s="9">
        <v>368</v>
      </c>
      <c r="H100" s="9">
        <v>216</v>
      </c>
      <c r="I100" s="9">
        <v>262</v>
      </c>
      <c r="J100" s="9">
        <v>326</v>
      </c>
      <c r="K100" s="10"/>
    </row>
    <row r="101" spans="1:11" ht="12" customHeight="1" x14ac:dyDescent="0.25">
      <c r="A101" s="8" t="s">
        <v>67</v>
      </c>
      <c r="B101" s="4" t="s">
        <v>68</v>
      </c>
      <c r="C101" s="12">
        <v>19.233000000000001</v>
      </c>
      <c r="E101" s="4">
        <v>2009</v>
      </c>
      <c r="F101" s="4">
        <v>7.04</v>
      </c>
      <c r="G101" s="4">
        <v>19.53</v>
      </c>
      <c r="H101" s="4">
        <v>20.29</v>
      </c>
      <c r="I101" s="4">
        <v>18.71</v>
      </c>
      <c r="J101" s="4">
        <v>23.54</v>
      </c>
      <c r="K101" s="6">
        <f t="shared" ref="K101:K110" si="14">SUM(F101:J101)/5</f>
        <v>17.821999999999996</v>
      </c>
    </row>
    <row r="102" spans="1:11" ht="12" customHeight="1" x14ac:dyDescent="0.25">
      <c r="A102" s="8" t="s">
        <v>69</v>
      </c>
      <c r="B102" s="4" t="s">
        <v>70</v>
      </c>
      <c r="C102" s="12">
        <v>18.946000000000002</v>
      </c>
      <c r="E102" s="4">
        <v>2010</v>
      </c>
      <c r="F102" s="4">
        <v>5.74</v>
      </c>
      <c r="G102" s="4">
        <v>25.48</v>
      </c>
      <c r="H102" s="4">
        <v>24.77</v>
      </c>
      <c r="I102" s="4">
        <v>23.7</v>
      </c>
      <c r="J102" s="4">
        <v>26.59</v>
      </c>
      <c r="K102" s="6">
        <f t="shared" si="14"/>
        <v>21.256</v>
      </c>
    </row>
    <row r="103" spans="1:11" ht="12" customHeight="1" x14ac:dyDescent="0.25">
      <c r="A103" s="8" t="s">
        <v>71</v>
      </c>
      <c r="B103" s="4" t="s">
        <v>72</v>
      </c>
      <c r="C103" s="12">
        <v>17.943000000000001</v>
      </c>
      <c r="E103" s="4">
        <v>2011</v>
      </c>
      <c r="F103" s="4">
        <v>7.73</v>
      </c>
      <c r="G103" s="4">
        <v>24.13</v>
      </c>
      <c r="H103" s="4">
        <v>26.61</v>
      </c>
      <c r="I103" s="4">
        <v>29.87</v>
      </c>
      <c r="J103" s="4">
        <v>27.17</v>
      </c>
      <c r="K103" s="6">
        <f t="shared" si="14"/>
        <v>23.102</v>
      </c>
    </row>
    <row r="104" spans="1:11" ht="12" customHeight="1" x14ac:dyDescent="0.25">
      <c r="A104" s="8" t="s">
        <v>73</v>
      </c>
      <c r="B104" s="4" t="s">
        <v>74</v>
      </c>
      <c r="C104" s="12">
        <v>14.971</v>
      </c>
      <c r="E104" s="4">
        <v>2012</v>
      </c>
      <c r="F104" s="4">
        <v>8.6300000000000008</v>
      </c>
      <c r="G104" s="4">
        <v>25.2</v>
      </c>
      <c r="H104" s="4">
        <v>27.88</v>
      </c>
      <c r="I104" s="4">
        <v>36.28</v>
      </c>
      <c r="J104" s="4">
        <v>30.43</v>
      </c>
      <c r="K104" s="6">
        <f t="shared" si="14"/>
        <v>25.683999999999997</v>
      </c>
    </row>
    <row r="105" spans="1:11" ht="12" customHeight="1" x14ac:dyDescent="0.25">
      <c r="A105" s="3"/>
      <c r="E105" s="4">
        <v>2013</v>
      </c>
      <c r="F105" s="4">
        <v>12.63</v>
      </c>
      <c r="G105" s="4">
        <v>21.44</v>
      </c>
      <c r="H105" s="4">
        <v>25.66</v>
      </c>
      <c r="I105" s="4">
        <v>35.04</v>
      </c>
      <c r="J105" s="4">
        <v>29.65</v>
      </c>
      <c r="K105" s="6">
        <f t="shared" si="14"/>
        <v>24.884000000000004</v>
      </c>
    </row>
    <row r="106" spans="1:11" ht="12" customHeight="1" x14ac:dyDescent="0.25">
      <c r="A106" s="3"/>
      <c r="E106" s="4">
        <v>2014</v>
      </c>
      <c r="F106" s="4">
        <v>10.61</v>
      </c>
      <c r="G106" s="4">
        <v>25.37</v>
      </c>
      <c r="H106" s="4">
        <v>30.27</v>
      </c>
      <c r="I106" s="4">
        <v>41.81</v>
      </c>
      <c r="J106" s="4">
        <v>30.57</v>
      </c>
      <c r="K106" s="6">
        <f t="shared" si="14"/>
        <v>27.725999999999999</v>
      </c>
    </row>
    <row r="107" spans="1:11" ht="12" customHeight="1" x14ac:dyDescent="0.25">
      <c r="A107" s="3"/>
      <c r="E107" s="4">
        <v>2015</v>
      </c>
      <c r="F107" s="4">
        <v>13</v>
      </c>
      <c r="G107" s="4">
        <v>24.92</v>
      </c>
      <c r="H107" s="4">
        <v>40.08</v>
      </c>
      <c r="I107" s="4">
        <v>44.26</v>
      </c>
      <c r="J107" s="4">
        <v>29.15</v>
      </c>
      <c r="K107" s="6">
        <f t="shared" si="14"/>
        <v>30.282</v>
      </c>
    </row>
    <row r="108" spans="1:11" ht="12" customHeight="1" x14ac:dyDescent="0.25">
      <c r="A108" s="3"/>
      <c r="E108" s="4">
        <v>2016</v>
      </c>
      <c r="F108" s="4">
        <v>11.23</v>
      </c>
      <c r="G108" s="4">
        <v>27.87</v>
      </c>
      <c r="H108" s="4">
        <v>41.86</v>
      </c>
      <c r="I108" s="4">
        <v>47.12</v>
      </c>
      <c r="J108" s="4">
        <v>32.92</v>
      </c>
      <c r="K108" s="6">
        <f t="shared" si="14"/>
        <v>32.200000000000003</v>
      </c>
    </row>
    <row r="109" spans="1:11" ht="12" customHeight="1" x14ac:dyDescent="0.25">
      <c r="A109" s="3"/>
      <c r="E109" s="4">
        <v>2017</v>
      </c>
      <c r="F109" s="4">
        <v>16.97</v>
      </c>
      <c r="G109" s="4">
        <v>24.34</v>
      </c>
      <c r="H109" s="4">
        <v>40.35</v>
      </c>
      <c r="I109" s="4">
        <v>44.16</v>
      </c>
      <c r="J109" s="4">
        <v>33.15</v>
      </c>
      <c r="K109" s="6">
        <f t="shared" si="14"/>
        <v>31.794</v>
      </c>
    </row>
    <row r="110" spans="1:11" ht="12" customHeight="1" x14ac:dyDescent="0.25">
      <c r="A110" s="3"/>
      <c r="E110" s="4">
        <v>2018</v>
      </c>
      <c r="F110" s="4">
        <v>22.9</v>
      </c>
      <c r="G110" s="4">
        <v>28.67</v>
      </c>
      <c r="H110" s="4">
        <v>39.950000000000003</v>
      </c>
      <c r="I110" s="4">
        <v>38.08</v>
      </c>
      <c r="J110" s="4">
        <v>31.25</v>
      </c>
      <c r="K110" s="6">
        <f t="shared" si="14"/>
        <v>32.17</v>
      </c>
    </row>
    <row r="111" spans="1:11" ht="12" customHeight="1" x14ac:dyDescent="0.25">
      <c r="A111" s="3"/>
      <c r="E111" s="9" t="s">
        <v>6</v>
      </c>
      <c r="F111" s="10">
        <f>SUM(F101:F110)/10</f>
        <v>11.648</v>
      </c>
      <c r="G111" s="10">
        <f>SUM(G101:G110)/10</f>
        <v>24.695</v>
      </c>
      <c r="H111" s="10">
        <f t="shared" ref="H111:J111" si="15">SUM(H101:H110)/10</f>
        <v>31.772000000000002</v>
      </c>
      <c r="I111" s="10">
        <f t="shared" si="15"/>
        <v>35.902999999999992</v>
      </c>
      <c r="J111" s="10">
        <f t="shared" si="15"/>
        <v>29.441999999999997</v>
      </c>
      <c r="K111" s="10">
        <f>SUM(F111:J111)/5</f>
        <v>26.692</v>
      </c>
    </row>
    <row r="112" spans="1:11" ht="51" customHeight="1" x14ac:dyDescent="0.25">
      <c r="A112" s="3"/>
    </row>
    <row r="113" spans="1:11" ht="36" x14ac:dyDescent="0.25">
      <c r="A113" s="7" t="s">
        <v>191</v>
      </c>
      <c r="B113" s="1" t="s">
        <v>0</v>
      </c>
      <c r="C113" s="13" t="s">
        <v>1</v>
      </c>
      <c r="E113" s="4"/>
      <c r="F113" s="5" t="s">
        <v>75</v>
      </c>
      <c r="G113" s="5" t="s">
        <v>76</v>
      </c>
      <c r="H113" s="5" t="s">
        <v>77</v>
      </c>
      <c r="I113" s="5" t="s">
        <v>78</v>
      </c>
      <c r="J113" s="5" t="s">
        <v>79</v>
      </c>
      <c r="K113" s="1" t="s">
        <v>6</v>
      </c>
    </row>
    <row r="114" spans="1:11" ht="12" customHeight="1" x14ac:dyDescent="0.25">
      <c r="A114" s="8" t="s">
        <v>75</v>
      </c>
      <c r="B114" s="4" t="s">
        <v>80</v>
      </c>
      <c r="C114" s="12">
        <v>43.704000000000001</v>
      </c>
      <c r="E114" s="9" t="s">
        <v>8</v>
      </c>
      <c r="F114" s="9">
        <v>320</v>
      </c>
      <c r="G114" s="9">
        <v>527</v>
      </c>
      <c r="H114" s="9">
        <v>312</v>
      </c>
      <c r="I114" s="9">
        <v>197</v>
      </c>
      <c r="J114" s="9">
        <v>207</v>
      </c>
      <c r="K114" s="10"/>
    </row>
    <row r="115" spans="1:11" ht="12" customHeight="1" x14ac:dyDescent="0.25">
      <c r="A115" s="8" t="s">
        <v>76</v>
      </c>
      <c r="B115" s="4" t="s">
        <v>81</v>
      </c>
      <c r="C115" s="12">
        <v>25.454999999999998</v>
      </c>
      <c r="E115" s="4">
        <v>2009</v>
      </c>
      <c r="F115" s="4">
        <v>10.64</v>
      </c>
      <c r="G115" s="4">
        <v>60.59</v>
      </c>
      <c r="H115" s="4">
        <v>53.57</v>
      </c>
      <c r="I115" s="4">
        <v>40.229999999999997</v>
      </c>
      <c r="J115" s="4">
        <v>25.54</v>
      </c>
      <c r="K115" s="6">
        <f t="shared" ref="K115:K124" si="16">SUM(F115:J115)/5</f>
        <v>38.113999999999997</v>
      </c>
    </row>
    <row r="116" spans="1:11" ht="12" customHeight="1" x14ac:dyDescent="0.25">
      <c r="A116" s="8" t="s">
        <v>77</v>
      </c>
      <c r="B116" s="4" t="s">
        <v>82</v>
      </c>
      <c r="C116" s="12">
        <v>15.236000000000001</v>
      </c>
      <c r="E116" s="4">
        <v>2010</v>
      </c>
      <c r="F116" s="4">
        <v>12.15</v>
      </c>
      <c r="G116" s="4">
        <v>61.87</v>
      </c>
      <c r="H116" s="4">
        <v>48.6</v>
      </c>
      <c r="I116" s="4">
        <v>41.89</v>
      </c>
      <c r="J116" s="4">
        <v>27.23</v>
      </c>
      <c r="K116" s="6">
        <f t="shared" si="16"/>
        <v>38.347999999999999</v>
      </c>
    </row>
    <row r="117" spans="1:11" ht="12" customHeight="1" x14ac:dyDescent="0.25">
      <c r="A117" s="8" t="s">
        <v>78</v>
      </c>
      <c r="B117" s="4" t="s">
        <v>83</v>
      </c>
      <c r="C117" s="12">
        <v>14.797000000000001</v>
      </c>
      <c r="E117" s="4">
        <v>2011</v>
      </c>
      <c r="F117" s="4">
        <v>13.19</v>
      </c>
      <c r="G117" s="4">
        <v>51.24</v>
      </c>
      <c r="H117" s="4">
        <v>46.92</v>
      </c>
      <c r="I117" s="4">
        <v>45.7</v>
      </c>
      <c r="J117" s="4">
        <v>26.64</v>
      </c>
      <c r="K117" s="6">
        <f t="shared" si="16"/>
        <v>36.738</v>
      </c>
    </row>
    <row r="118" spans="1:11" ht="12" customHeight="1" x14ac:dyDescent="0.25">
      <c r="A118" s="8" t="s">
        <v>79</v>
      </c>
      <c r="B118" s="4" t="s">
        <v>84</v>
      </c>
      <c r="C118" s="12">
        <v>14.028</v>
      </c>
      <c r="E118" s="4">
        <v>2012</v>
      </c>
      <c r="F118" s="4">
        <v>13.84</v>
      </c>
      <c r="G118" s="4">
        <v>51.14</v>
      </c>
      <c r="H118" s="4">
        <v>46.03</v>
      </c>
      <c r="I118" s="4">
        <v>50.99</v>
      </c>
      <c r="J118" s="4">
        <v>22.27</v>
      </c>
      <c r="K118" s="6">
        <f t="shared" si="16"/>
        <v>36.853999999999999</v>
      </c>
    </row>
    <row r="119" spans="1:11" ht="12" customHeight="1" x14ac:dyDescent="0.25">
      <c r="A119" s="3"/>
      <c r="E119" s="4">
        <v>2013</v>
      </c>
      <c r="F119" s="4">
        <v>18.52</v>
      </c>
      <c r="G119" s="4">
        <v>48.85</v>
      </c>
      <c r="H119" s="4">
        <v>47.76</v>
      </c>
      <c r="I119" s="4">
        <v>48.03</v>
      </c>
      <c r="J119" s="4">
        <v>44.21</v>
      </c>
      <c r="K119" s="6">
        <f t="shared" si="16"/>
        <v>41.474000000000004</v>
      </c>
    </row>
    <row r="120" spans="1:11" ht="12" customHeight="1" x14ac:dyDescent="0.25">
      <c r="A120" s="3"/>
      <c r="E120" s="4">
        <v>2014</v>
      </c>
      <c r="F120" s="4">
        <v>11.26</v>
      </c>
      <c r="G120" s="4">
        <v>59.18</v>
      </c>
      <c r="H120" s="4">
        <v>46.3</v>
      </c>
      <c r="I120" s="4">
        <v>41.43</v>
      </c>
      <c r="J120" s="4">
        <v>23.49</v>
      </c>
      <c r="K120" s="6">
        <f t="shared" si="16"/>
        <v>36.332000000000001</v>
      </c>
    </row>
    <row r="121" spans="1:11" ht="12" customHeight="1" x14ac:dyDescent="0.25">
      <c r="A121" s="3"/>
      <c r="E121" s="4">
        <v>2015</v>
      </c>
      <c r="F121" s="4">
        <v>14.73</v>
      </c>
      <c r="G121" s="4">
        <v>53.98</v>
      </c>
      <c r="H121" s="4">
        <v>53.72</v>
      </c>
      <c r="I121" s="4">
        <v>48.59</v>
      </c>
      <c r="J121" s="4">
        <v>41.3</v>
      </c>
      <c r="K121" s="6">
        <f t="shared" si="16"/>
        <v>42.463999999999999</v>
      </c>
    </row>
    <row r="122" spans="1:11" ht="12" customHeight="1" x14ac:dyDescent="0.25">
      <c r="A122" s="3"/>
      <c r="E122" s="4">
        <v>2016</v>
      </c>
      <c r="F122" s="4">
        <v>12.67</v>
      </c>
      <c r="G122" s="4">
        <v>57.53</v>
      </c>
      <c r="H122" s="4">
        <v>54.29</v>
      </c>
      <c r="I122" s="4">
        <v>44.37</v>
      </c>
      <c r="J122" s="4">
        <v>49.25</v>
      </c>
      <c r="K122" s="6">
        <f t="shared" si="16"/>
        <v>43.622</v>
      </c>
    </row>
    <row r="123" spans="1:11" ht="12" customHeight="1" x14ac:dyDescent="0.25">
      <c r="A123" s="3"/>
      <c r="E123" s="4">
        <v>2017</v>
      </c>
      <c r="F123" s="4">
        <v>13.89</v>
      </c>
      <c r="G123" s="4">
        <v>54.79</v>
      </c>
      <c r="H123" s="4">
        <v>62.12</v>
      </c>
      <c r="I123" s="4">
        <v>41.34</v>
      </c>
      <c r="J123" s="4">
        <v>49.59</v>
      </c>
      <c r="K123" s="6">
        <f t="shared" si="16"/>
        <v>44.346000000000004</v>
      </c>
    </row>
    <row r="124" spans="1:11" ht="12" customHeight="1" x14ac:dyDescent="0.25">
      <c r="A124" s="3"/>
      <c r="E124" s="4">
        <v>2018</v>
      </c>
      <c r="F124" s="4">
        <v>12.73</v>
      </c>
      <c r="G124" s="4">
        <v>56.67</v>
      </c>
      <c r="H124" s="4">
        <v>63.11</v>
      </c>
      <c r="I124" s="4">
        <v>50.61</v>
      </c>
      <c r="J124" s="4">
        <v>42.36</v>
      </c>
      <c r="K124" s="6">
        <f t="shared" si="16"/>
        <v>45.096000000000004</v>
      </c>
    </row>
    <row r="125" spans="1:11" ht="12" customHeight="1" x14ac:dyDescent="0.25">
      <c r="A125" s="3"/>
      <c r="E125" s="9" t="s">
        <v>6</v>
      </c>
      <c r="F125" s="10">
        <f>SUM(F115:F124)/10</f>
        <v>13.362</v>
      </c>
      <c r="G125" s="10">
        <f>SUM(G115:G124)/10</f>
        <v>55.584000000000017</v>
      </c>
      <c r="H125" s="10">
        <f t="shared" ref="H125:J125" si="17">SUM(H115:H124)/10</f>
        <v>52.241999999999997</v>
      </c>
      <c r="I125" s="10">
        <f t="shared" si="17"/>
        <v>45.318000000000005</v>
      </c>
      <c r="J125" s="10">
        <f t="shared" si="17"/>
        <v>35.188000000000002</v>
      </c>
      <c r="K125" s="10">
        <f>SUM(F125:J125)/5</f>
        <v>40.338800000000006</v>
      </c>
    </row>
    <row r="126" spans="1:11" ht="51" customHeight="1" x14ac:dyDescent="0.25">
      <c r="A126" s="3"/>
    </row>
    <row r="127" spans="1:11" ht="36" x14ac:dyDescent="0.25">
      <c r="A127" s="7" t="s">
        <v>192</v>
      </c>
      <c r="B127" s="1" t="s">
        <v>0</v>
      </c>
      <c r="C127" s="13" t="s">
        <v>1</v>
      </c>
      <c r="E127" s="4"/>
      <c r="F127" s="5" t="s">
        <v>85</v>
      </c>
      <c r="G127" s="5" t="s">
        <v>18</v>
      </c>
      <c r="H127" s="5" t="s">
        <v>193</v>
      </c>
      <c r="I127" s="5" t="s">
        <v>86</v>
      </c>
      <c r="J127" s="5" t="s">
        <v>194</v>
      </c>
      <c r="K127" s="1" t="s">
        <v>6</v>
      </c>
    </row>
    <row r="128" spans="1:11" ht="12" customHeight="1" x14ac:dyDescent="0.25">
      <c r="A128" s="8" t="s">
        <v>85</v>
      </c>
      <c r="B128" s="4" t="s">
        <v>87</v>
      </c>
      <c r="C128" s="12">
        <v>16.562000000000001</v>
      </c>
      <c r="E128" s="9" t="s">
        <v>8</v>
      </c>
      <c r="F128" s="9">
        <v>426</v>
      </c>
      <c r="G128" s="9">
        <v>306</v>
      </c>
      <c r="H128" s="9">
        <v>33</v>
      </c>
      <c r="I128" s="9">
        <v>176</v>
      </c>
      <c r="J128" s="9">
        <v>60</v>
      </c>
      <c r="K128" s="10"/>
    </row>
    <row r="129" spans="1:11" ht="12" customHeight="1" x14ac:dyDescent="0.25">
      <c r="A129" s="8" t="s">
        <v>18</v>
      </c>
      <c r="B129" s="4" t="s">
        <v>23</v>
      </c>
      <c r="C129" s="12">
        <v>15.862</v>
      </c>
      <c r="E129" s="4">
        <v>2009</v>
      </c>
      <c r="F129" s="4">
        <v>28.69</v>
      </c>
      <c r="G129" s="4">
        <v>37.159999999999997</v>
      </c>
      <c r="H129" s="4" t="s">
        <v>221</v>
      </c>
      <c r="I129" s="4">
        <v>31.69</v>
      </c>
      <c r="J129" s="4">
        <v>17.39</v>
      </c>
      <c r="K129" s="6">
        <f>SUM(F129:J129)/4</f>
        <v>28.732499999999998</v>
      </c>
    </row>
    <row r="130" spans="1:11" ht="12" customHeight="1" x14ac:dyDescent="0.25">
      <c r="A130" s="8" t="s">
        <v>193</v>
      </c>
      <c r="B130" s="4" t="s">
        <v>88</v>
      </c>
      <c r="C130" s="12">
        <v>11.99</v>
      </c>
      <c r="E130" s="4">
        <v>2010</v>
      </c>
      <c r="F130" s="4">
        <v>30.65</v>
      </c>
      <c r="G130" s="4">
        <v>30.19</v>
      </c>
      <c r="H130" s="4" t="s">
        <v>221</v>
      </c>
      <c r="I130" s="4">
        <v>36.340000000000003</v>
      </c>
      <c r="J130" s="4">
        <v>19.61</v>
      </c>
      <c r="K130" s="6">
        <f>SUM(F130:J130)/4</f>
        <v>29.197500000000002</v>
      </c>
    </row>
    <row r="131" spans="1:11" ht="12" customHeight="1" x14ac:dyDescent="0.25">
      <c r="A131" s="8" t="s">
        <v>86</v>
      </c>
      <c r="B131" s="4" t="s">
        <v>89</v>
      </c>
      <c r="C131" s="12">
        <v>9.9440000000000008</v>
      </c>
      <c r="E131" s="4">
        <v>2011</v>
      </c>
      <c r="F131" s="4">
        <v>34.22</v>
      </c>
      <c r="G131" s="4">
        <v>28.53</v>
      </c>
      <c r="H131" s="4" t="s">
        <v>221</v>
      </c>
      <c r="I131" s="4">
        <v>33.92</v>
      </c>
      <c r="J131" s="4">
        <v>27.27</v>
      </c>
      <c r="K131" s="6">
        <f>SUM(F131:J131)/4</f>
        <v>30.984999999999999</v>
      </c>
    </row>
    <row r="132" spans="1:11" ht="12" customHeight="1" x14ac:dyDescent="0.25">
      <c r="A132" s="8" t="s">
        <v>194</v>
      </c>
      <c r="B132" s="4" t="s">
        <v>90</v>
      </c>
      <c r="C132" s="12">
        <v>8.7309999999999999</v>
      </c>
      <c r="E132" s="4">
        <v>2012</v>
      </c>
      <c r="F132" s="4">
        <v>33.81</v>
      </c>
      <c r="G132" s="4">
        <v>23.75</v>
      </c>
      <c r="H132" s="4" t="s">
        <v>221</v>
      </c>
      <c r="I132" s="4">
        <v>38.89</v>
      </c>
      <c r="J132" s="4">
        <v>18.420000000000002</v>
      </c>
      <c r="K132" s="6">
        <f>SUM(F132:J132)/4</f>
        <v>28.717500000000001</v>
      </c>
    </row>
    <row r="133" spans="1:11" ht="12" customHeight="1" x14ac:dyDescent="0.25">
      <c r="A133" s="3"/>
      <c r="E133" s="4">
        <v>2013</v>
      </c>
      <c r="F133" s="4">
        <v>33.659999999999997</v>
      </c>
      <c r="G133" s="4">
        <v>27.59</v>
      </c>
      <c r="H133" s="4" t="s">
        <v>221</v>
      </c>
      <c r="I133" s="4">
        <v>44.53</v>
      </c>
      <c r="J133" s="4">
        <v>40.86</v>
      </c>
      <c r="K133" s="6">
        <f>SUM(F133:J133)/4</f>
        <v>36.659999999999997</v>
      </c>
    </row>
    <row r="134" spans="1:11" ht="12" customHeight="1" x14ac:dyDescent="0.25">
      <c r="A134" s="3"/>
      <c r="E134" s="4">
        <v>2014</v>
      </c>
      <c r="F134" s="4">
        <v>29.75</v>
      </c>
      <c r="G134" s="4">
        <v>30.65</v>
      </c>
      <c r="H134" s="4">
        <v>29.03</v>
      </c>
      <c r="I134" s="4">
        <v>40</v>
      </c>
      <c r="J134" s="4">
        <v>36.56</v>
      </c>
      <c r="K134" s="6">
        <f t="shared" ref="K134:K138" si="18">SUM(F134:J134)/5</f>
        <v>33.198</v>
      </c>
    </row>
    <row r="135" spans="1:11" ht="12" customHeight="1" x14ac:dyDescent="0.25">
      <c r="A135" s="3"/>
      <c r="E135" s="4">
        <v>2015</v>
      </c>
      <c r="F135" s="4">
        <v>29.95</v>
      </c>
      <c r="G135" s="4">
        <v>29.61</v>
      </c>
      <c r="H135" s="4">
        <v>24.19</v>
      </c>
      <c r="I135" s="4">
        <v>48.21</v>
      </c>
      <c r="J135" s="4">
        <v>32.85</v>
      </c>
      <c r="K135" s="6">
        <f t="shared" si="18"/>
        <v>32.962000000000003</v>
      </c>
    </row>
    <row r="136" spans="1:11" ht="12" customHeight="1" x14ac:dyDescent="0.25">
      <c r="A136" s="3"/>
      <c r="E136" s="4">
        <v>2016</v>
      </c>
      <c r="F136" s="4">
        <v>29.63</v>
      </c>
      <c r="G136" s="4">
        <v>33.42</v>
      </c>
      <c r="H136" s="4">
        <v>25.83</v>
      </c>
      <c r="I136" s="4">
        <v>51.59</v>
      </c>
      <c r="J136" s="4">
        <v>33.090000000000003</v>
      </c>
      <c r="K136" s="6">
        <f t="shared" si="18"/>
        <v>34.712000000000003</v>
      </c>
    </row>
    <row r="137" spans="1:11" ht="12" customHeight="1" x14ac:dyDescent="0.25">
      <c r="A137" s="3"/>
      <c r="E137" s="4">
        <v>2017</v>
      </c>
      <c r="F137" s="4">
        <v>28.6</v>
      </c>
      <c r="G137" s="4">
        <v>25.06</v>
      </c>
      <c r="H137" s="4">
        <v>28.57</v>
      </c>
      <c r="I137" s="4">
        <v>45.48</v>
      </c>
      <c r="J137" s="4">
        <v>33.14</v>
      </c>
      <c r="K137" s="6">
        <f t="shared" si="18"/>
        <v>32.169999999999995</v>
      </c>
    </row>
    <row r="138" spans="1:11" ht="12" customHeight="1" x14ac:dyDescent="0.25">
      <c r="A138" s="3"/>
      <c r="E138" s="4">
        <v>2018</v>
      </c>
      <c r="F138" s="4">
        <v>31.03</v>
      </c>
      <c r="G138" s="4">
        <v>40.54</v>
      </c>
      <c r="H138" s="4">
        <v>26.92</v>
      </c>
      <c r="I138" s="4">
        <v>52.51</v>
      </c>
      <c r="J138" s="4">
        <v>33.57</v>
      </c>
      <c r="K138" s="6">
        <f t="shared" si="18"/>
        <v>36.914000000000001</v>
      </c>
    </row>
    <row r="139" spans="1:11" ht="12" customHeight="1" x14ac:dyDescent="0.25">
      <c r="A139" s="3"/>
      <c r="E139" s="9" t="s">
        <v>6</v>
      </c>
      <c r="F139" s="10">
        <f>SUM(F129:F138)/10</f>
        <v>30.999000000000002</v>
      </c>
      <c r="G139" s="10">
        <f>SUM(G129:G138)/10</f>
        <v>30.650000000000006</v>
      </c>
      <c r="H139" s="10">
        <f>SUM(H129:H138)/5</f>
        <v>26.908000000000005</v>
      </c>
      <c r="I139" s="10">
        <f t="shared" ref="I139:J139" si="19">SUM(I129:I138)/10</f>
        <v>42.315999999999995</v>
      </c>
      <c r="J139" s="10">
        <f t="shared" si="19"/>
        <v>29.276</v>
      </c>
      <c r="K139" s="10">
        <f>SUM(F139:J139)/5</f>
        <v>32.029800000000009</v>
      </c>
    </row>
    <row r="140" spans="1:11" ht="51" customHeight="1" x14ac:dyDescent="0.25">
      <c r="A140" s="3"/>
    </row>
    <row r="141" spans="1:11" ht="24" x14ac:dyDescent="0.25">
      <c r="A141" s="7" t="s">
        <v>195</v>
      </c>
      <c r="B141" s="1" t="s">
        <v>0</v>
      </c>
      <c r="C141" s="13" t="s">
        <v>1</v>
      </c>
      <c r="E141" s="4"/>
      <c r="F141" s="5" t="s">
        <v>91</v>
      </c>
      <c r="G141" s="5" t="s">
        <v>92</v>
      </c>
      <c r="H141" s="5" t="s">
        <v>93</v>
      </c>
      <c r="I141" s="5" t="s">
        <v>196</v>
      </c>
      <c r="J141" s="5" t="s">
        <v>197</v>
      </c>
      <c r="K141" s="1" t="s">
        <v>6</v>
      </c>
    </row>
    <row r="142" spans="1:11" ht="12" customHeight="1" x14ac:dyDescent="0.25">
      <c r="A142" s="8" t="s">
        <v>91</v>
      </c>
      <c r="B142" s="4" t="s">
        <v>94</v>
      </c>
      <c r="C142" s="12">
        <v>44.018999999999998</v>
      </c>
      <c r="E142" s="9" t="s">
        <v>8</v>
      </c>
      <c r="F142" s="9">
        <v>351</v>
      </c>
      <c r="G142" s="9">
        <v>344</v>
      </c>
      <c r="H142" s="9">
        <v>355</v>
      </c>
      <c r="I142" s="9">
        <v>279</v>
      </c>
      <c r="J142" s="9">
        <v>34</v>
      </c>
      <c r="K142" s="10"/>
    </row>
    <row r="143" spans="1:11" ht="12" customHeight="1" x14ac:dyDescent="0.25">
      <c r="A143" s="8" t="s">
        <v>92</v>
      </c>
      <c r="B143" s="4" t="s">
        <v>95</v>
      </c>
      <c r="C143" s="12">
        <v>23.53</v>
      </c>
      <c r="E143" s="4">
        <v>2009</v>
      </c>
      <c r="F143" s="4">
        <v>12.04</v>
      </c>
      <c r="G143" s="4">
        <v>29.15</v>
      </c>
      <c r="H143" s="4">
        <v>25.93</v>
      </c>
      <c r="I143" s="4">
        <v>26.09</v>
      </c>
      <c r="J143" s="4" t="s">
        <v>221</v>
      </c>
      <c r="K143" s="6">
        <f>SUM(F143:J143)/4</f>
        <v>23.302500000000002</v>
      </c>
    </row>
    <row r="144" spans="1:11" ht="12" customHeight="1" x14ac:dyDescent="0.25">
      <c r="A144" s="8" t="s">
        <v>93</v>
      </c>
      <c r="B144" s="4" t="s">
        <v>96</v>
      </c>
      <c r="C144" s="12">
        <v>21.521999999999998</v>
      </c>
      <c r="E144" s="4">
        <v>2010</v>
      </c>
      <c r="F144" s="4">
        <v>12.95</v>
      </c>
      <c r="G144" s="4">
        <v>29.72</v>
      </c>
      <c r="H144" s="4">
        <v>35.03</v>
      </c>
      <c r="I144" s="4">
        <v>13.64</v>
      </c>
      <c r="J144" s="4" t="s">
        <v>221</v>
      </c>
      <c r="K144" s="6">
        <f>SUM(F144:J144)/4</f>
        <v>22.835000000000001</v>
      </c>
    </row>
    <row r="145" spans="1:11" ht="12" customHeight="1" x14ac:dyDescent="0.25">
      <c r="A145" s="8" t="s">
        <v>196</v>
      </c>
      <c r="B145" s="4" t="s">
        <v>97</v>
      </c>
      <c r="C145" s="12">
        <v>21.428999999999998</v>
      </c>
      <c r="E145" s="4">
        <v>2011</v>
      </c>
      <c r="F145" s="4">
        <v>11.23</v>
      </c>
      <c r="G145" s="4">
        <v>27.56</v>
      </c>
      <c r="H145" s="4">
        <v>28.9</v>
      </c>
      <c r="I145" s="4">
        <v>34.78</v>
      </c>
      <c r="J145" s="4" t="s">
        <v>221</v>
      </c>
      <c r="K145" s="6">
        <f>SUM(F145:J145)/4</f>
        <v>25.6175</v>
      </c>
    </row>
    <row r="146" spans="1:11" ht="12" customHeight="1" x14ac:dyDescent="0.25">
      <c r="A146" s="8" t="s">
        <v>197</v>
      </c>
      <c r="B146" s="4" t="s">
        <v>98</v>
      </c>
      <c r="C146" s="12">
        <v>14.753</v>
      </c>
      <c r="E146" s="4">
        <v>2012</v>
      </c>
      <c r="F146" s="4">
        <v>10.59</v>
      </c>
      <c r="G146" s="4">
        <v>25.77</v>
      </c>
      <c r="H146" s="4">
        <v>36.520000000000003</v>
      </c>
      <c r="I146" s="4">
        <v>21.43</v>
      </c>
      <c r="J146" s="4" t="s">
        <v>221</v>
      </c>
      <c r="K146" s="6">
        <f>SUM(F146:J146)/4</f>
        <v>23.577500000000001</v>
      </c>
    </row>
    <row r="147" spans="1:11" ht="12" customHeight="1" x14ac:dyDescent="0.25">
      <c r="A147" s="3"/>
      <c r="E147" s="4">
        <v>2013</v>
      </c>
      <c r="F147" s="4">
        <v>12.62</v>
      </c>
      <c r="G147" s="4">
        <v>22.26</v>
      </c>
      <c r="H147" s="4">
        <v>43.03</v>
      </c>
      <c r="I147" s="4">
        <v>20.83</v>
      </c>
      <c r="J147" s="4" t="s">
        <v>221</v>
      </c>
      <c r="K147" s="6">
        <f>SUM(F147:J147)/4</f>
        <v>24.684999999999999</v>
      </c>
    </row>
    <row r="148" spans="1:11" ht="12" customHeight="1" x14ac:dyDescent="0.25">
      <c r="A148" s="3"/>
      <c r="E148" s="4">
        <v>2014</v>
      </c>
      <c r="F148" s="4">
        <v>13.61</v>
      </c>
      <c r="G148" s="4">
        <v>36.36</v>
      </c>
      <c r="H148" s="4">
        <v>39.65</v>
      </c>
      <c r="I148" s="4">
        <v>18.18</v>
      </c>
      <c r="J148" s="4">
        <v>33.33</v>
      </c>
      <c r="K148" s="6">
        <f t="shared" ref="K148:K152" si="20">SUM(F148:J148)/5</f>
        <v>28.225999999999999</v>
      </c>
    </row>
    <row r="149" spans="1:11" ht="12" customHeight="1" x14ac:dyDescent="0.25">
      <c r="A149" s="3"/>
      <c r="E149" s="4">
        <v>2015</v>
      </c>
      <c r="F149" s="4">
        <v>15.23</v>
      </c>
      <c r="G149" s="4">
        <v>36.14</v>
      </c>
      <c r="H149" s="4">
        <v>43.8</v>
      </c>
      <c r="I149" s="4">
        <v>30.77</v>
      </c>
      <c r="J149" s="4">
        <v>39.22</v>
      </c>
      <c r="K149" s="6">
        <f t="shared" si="20"/>
        <v>33.031999999999996</v>
      </c>
    </row>
    <row r="150" spans="1:11" ht="12" customHeight="1" x14ac:dyDescent="0.25">
      <c r="A150" s="3"/>
      <c r="E150" s="4">
        <v>2016</v>
      </c>
      <c r="F150" s="4">
        <v>14.08</v>
      </c>
      <c r="G150" s="4">
        <v>42.22</v>
      </c>
      <c r="H150" s="4">
        <v>41.94</v>
      </c>
      <c r="I150" s="4">
        <v>30.43</v>
      </c>
      <c r="J150" s="4">
        <v>49.64</v>
      </c>
      <c r="K150" s="6">
        <f t="shared" si="20"/>
        <v>35.661999999999999</v>
      </c>
    </row>
    <row r="151" spans="1:11" ht="12" customHeight="1" x14ac:dyDescent="0.25">
      <c r="A151" s="3"/>
      <c r="E151" s="4">
        <v>2017</v>
      </c>
      <c r="F151" s="4">
        <v>17.02</v>
      </c>
      <c r="G151" s="4">
        <v>43.06</v>
      </c>
      <c r="H151" s="4">
        <v>37.340000000000003</v>
      </c>
      <c r="I151" s="4">
        <v>21.05</v>
      </c>
      <c r="J151" s="4">
        <v>39.44</v>
      </c>
      <c r="K151" s="6">
        <f t="shared" si="20"/>
        <v>31.582000000000001</v>
      </c>
    </row>
    <row r="152" spans="1:11" ht="12" customHeight="1" x14ac:dyDescent="0.25">
      <c r="A152" s="3"/>
      <c r="E152" s="4">
        <v>2018</v>
      </c>
      <c r="F152" s="4">
        <v>15.13</v>
      </c>
      <c r="G152" s="4">
        <v>30.77</v>
      </c>
      <c r="H152" s="4">
        <v>35.409999999999997</v>
      </c>
      <c r="I152" s="4">
        <v>19.350000000000001</v>
      </c>
      <c r="J152" s="4">
        <v>37.159999999999997</v>
      </c>
      <c r="K152" s="6">
        <f t="shared" si="20"/>
        <v>27.564</v>
      </c>
    </row>
    <row r="153" spans="1:11" ht="12" customHeight="1" x14ac:dyDescent="0.25">
      <c r="A153" s="3"/>
      <c r="E153" s="9" t="s">
        <v>6</v>
      </c>
      <c r="F153" s="10">
        <f>SUM(F143:F152)/10</f>
        <v>13.45</v>
      </c>
      <c r="G153" s="10">
        <f>SUM(G143:G152)/10</f>
        <v>32.301000000000002</v>
      </c>
      <c r="H153" s="10">
        <f t="shared" ref="H153:I153" si="21">SUM(H143:H152)/10</f>
        <v>36.754999999999995</v>
      </c>
      <c r="I153" s="10">
        <f t="shared" si="21"/>
        <v>23.655000000000001</v>
      </c>
      <c r="J153" s="10">
        <f>SUM(J143:J152)/5</f>
        <v>39.757999999999996</v>
      </c>
      <c r="K153" s="10">
        <f>SUM(F153:J153)/5</f>
        <v>29.183799999999998</v>
      </c>
    </row>
    <row r="154" spans="1:11" ht="51" customHeight="1" x14ac:dyDescent="0.25">
      <c r="A154" s="3"/>
    </row>
    <row r="155" spans="1:11" ht="36" x14ac:dyDescent="0.25">
      <c r="A155" s="7" t="s">
        <v>198</v>
      </c>
      <c r="B155" s="1" t="s">
        <v>0</v>
      </c>
      <c r="C155" s="13" t="s">
        <v>1</v>
      </c>
      <c r="E155" s="4"/>
      <c r="F155" s="5" t="s">
        <v>99</v>
      </c>
      <c r="G155" s="5" t="s">
        <v>197</v>
      </c>
      <c r="H155" s="5" t="s">
        <v>100</v>
      </c>
      <c r="I155" s="5" t="s">
        <v>199</v>
      </c>
      <c r="J155" s="5" t="s">
        <v>101</v>
      </c>
      <c r="K155" s="1" t="s">
        <v>6</v>
      </c>
    </row>
    <row r="156" spans="1:11" ht="12" customHeight="1" x14ac:dyDescent="0.25">
      <c r="A156" s="8" t="s">
        <v>99</v>
      </c>
      <c r="B156" s="4" t="s">
        <v>102</v>
      </c>
      <c r="C156" s="12">
        <v>27.515999999999998</v>
      </c>
      <c r="E156" s="9" t="s">
        <v>8</v>
      </c>
      <c r="F156" s="9">
        <v>201</v>
      </c>
      <c r="G156" s="9">
        <v>34</v>
      </c>
      <c r="H156" s="9">
        <v>303</v>
      </c>
      <c r="I156" s="9">
        <v>90</v>
      </c>
      <c r="J156" s="9">
        <v>202</v>
      </c>
      <c r="K156" s="10"/>
    </row>
    <row r="157" spans="1:11" ht="12" customHeight="1" x14ac:dyDescent="0.25">
      <c r="A157" s="8" t="s">
        <v>197</v>
      </c>
      <c r="B157" s="4" t="s">
        <v>98</v>
      </c>
      <c r="C157" s="12">
        <v>14.753</v>
      </c>
      <c r="E157" s="4">
        <v>2009</v>
      </c>
      <c r="F157" s="4">
        <v>32.32</v>
      </c>
      <c r="G157" s="4" t="s">
        <v>221</v>
      </c>
      <c r="H157" s="4">
        <v>28.63</v>
      </c>
      <c r="I157" s="4">
        <v>0.35</v>
      </c>
      <c r="J157" s="4">
        <v>39.53</v>
      </c>
      <c r="K157" s="6">
        <f>SUM(F157:J157)/4</f>
        <v>25.207500000000003</v>
      </c>
    </row>
    <row r="158" spans="1:11" ht="12" customHeight="1" x14ac:dyDescent="0.25">
      <c r="A158" s="8" t="s">
        <v>100</v>
      </c>
      <c r="B158" s="4" t="s">
        <v>103</v>
      </c>
      <c r="C158" s="12">
        <v>9.0549999999999997</v>
      </c>
      <c r="E158" s="4">
        <v>2010</v>
      </c>
      <c r="F158" s="4">
        <v>31.82</v>
      </c>
      <c r="G158" s="4" t="s">
        <v>221</v>
      </c>
      <c r="H158" s="4">
        <v>27.89</v>
      </c>
      <c r="I158" s="4">
        <v>24.26</v>
      </c>
      <c r="J158" s="4">
        <v>33.21</v>
      </c>
      <c r="K158" s="6">
        <f>SUM(F158:J158)/4</f>
        <v>29.295000000000002</v>
      </c>
    </row>
    <row r="159" spans="1:11" ht="12" customHeight="1" x14ac:dyDescent="0.25">
      <c r="A159" s="8" t="s">
        <v>199</v>
      </c>
      <c r="B159" s="4" t="s">
        <v>104</v>
      </c>
      <c r="C159" s="12">
        <v>7.4210000000000003</v>
      </c>
      <c r="E159" s="4">
        <v>2011</v>
      </c>
      <c r="F159" s="4">
        <v>29.67</v>
      </c>
      <c r="G159" s="4" t="s">
        <v>221</v>
      </c>
      <c r="H159" s="4">
        <v>22.84</v>
      </c>
      <c r="I159" s="4">
        <v>18.5</v>
      </c>
      <c r="J159" s="4">
        <v>34.549999999999997</v>
      </c>
      <c r="K159" s="6">
        <f>SUM(F159:J159)/4</f>
        <v>26.39</v>
      </c>
    </row>
    <row r="160" spans="1:11" ht="12" customHeight="1" x14ac:dyDescent="0.25">
      <c r="A160" s="8" t="s">
        <v>101</v>
      </c>
      <c r="B160" s="4" t="s">
        <v>105</v>
      </c>
      <c r="C160" s="12">
        <v>7.1849999999999996</v>
      </c>
      <c r="E160" s="4">
        <v>2012</v>
      </c>
      <c r="F160" s="4">
        <v>35.89</v>
      </c>
      <c r="G160" s="4" t="s">
        <v>221</v>
      </c>
      <c r="H160" s="4">
        <v>31.78</v>
      </c>
      <c r="I160" s="4">
        <v>26.75</v>
      </c>
      <c r="J160" s="4">
        <v>35.86</v>
      </c>
      <c r="K160" s="6">
        <f>SUM(F160:J160)/4</f>
        <v>32.57</v>
      </c>
    </row>
    <row r="161" spans="1:11" ht="12" customHeight="1" x14ac:dyDescent="0.25">
      <c r="A161" s="3"/>
      <c r="E161" s="4">
        <v>2013</v>
      </c>
      <c r="F161" s="4">
        <v>31.95</v>
      </c>
      <c r="G161" s="4" t="s">
        <v>221</v>
      </c>
      <c r="H161" s="4">
        <v>27.95</v>
      </c>
      <c r="I161" s="4">
        <v>29.93</v>
      </c>
      <c r="J161" s="4">
        <v>38.130000000000003</v>
      </c>
      <c r="K161" s="6">
        <f>SUM(F161:J161)/4</f>
        <v>31.990000000000002</v>
      </c>
    </row>
    <row r="162" spans="1:11" ht="12" customHeight="1" x14ac:dyDescent="0.25">
      <c r="A162" s="3"/>
      <c r="E162" s="4">
        <v>2014</v>
      </c>
      <c r="F162" s="4">
        <v>32.97</v>
      </c>
      <c r="G162" s="4">
        <v>33.33</v>
      </c>
      <c r="H162" s="4">
        <v>26.57</v>
      </c>
      <c r="I162" s="4">
        <v>32.99</v>
      </c>
      <c r="J162" s="4">
        <v>40</v>
      </c>
      <c r="K162" s="6">
        <f t="shared" ref="K162:K166" si="22">SUM(F162:J162)/5</f>
        <v>33.172000000000004</v>
      </c>
    </row>
    <row r="163" spans="1:11" ht="12" customHeight="1" x14ac:dyDescent="0.25">
      <c r="A163" s="3"/>
      <c r="E163" s="4">
        <v>2015</v>
      </c>
      <c r="F163" s="4">
        <v>33.65</v>
      </c>
      <c r="G163" s="4">
        <v>39.22</v>
      </c>
      <c r="H163" s="4">
        <v>31.93</v>
      </c>
      <c r="I163" s="4">
        <v>34.24</v>
      </c>
      <c r="J163" s="4">
        <v>39.159999999999997</v>
      </c>
      <c r="K163" s="6">
        <f t="shared" si="22"/>
        <v>35.64</v>
      </c>
    </row>
    <row r="164" spans="1:11" ht="12" customHeight="1" x14ac:dyDescent="0.25">
      <c r="A164" s="3"/>
      <c r="E164" s="4">
        <v>2016</v>
      </c>
      <c r="F164" s="4">
        <v>38.67</v>
      </c>
      <c r="G164" s="4">
        <v>49.64</v>
      </c>
      <c r="H164" s="4">
        <v>37.01</v>
      </c>
      <c r="I164" s="4">
        <v>30</v>
      </c>
      <c r="J164" s="4">
        <v>42.26</v>
      </c>
      <c r="K164" s="6">
        <f t="shared" si="22"/>
        <v>39.515999999999998</v>
      </c>
    </row>
    <row r="165" spans="1:11" ht="12" customHeight="1" x14ac:dyDescent="0.25">
      <c r="A165" s="3"/>
      <c r="E165" s="4">
        <v>2017</v>
      </c>
      <c r="F165" s="4">
        <v>40.950000000000003</v>
      </c>
      <c r="G165" s="4">
        <v>39.44</v>
      </c>
      <c r="H165" s="4">
        <v>39.130000000000003</v>
      </c>
      <c r="I165" s="4">
        <v>41.1</v>
      </c>
      <c r="J165" s="4">
        <v>37.85</v>
      </c>
      <c r="K165" s="6">
        <f t="shared" si="22"/>
        <v>39.694000000000003</v>
      </c>
    </row>
    <row r="166" spans="1:11" ht="12" customHeight="1" x14ac:dyDescent="0.25">
      <c r="A166" s="3"/>
      <c r="E166" s="4">
        <v>2018</v>
      </c>
      <c r="F166" s="4">
        <v>36.619999999999997</v>
      </c>
      <c r="G166" s="4">
        <v>37.159999999999997</v>
      </c>
      <c r="H166" s="4">
        <v>42.33</v>
      </c>
      <c r="I166" s="4">
        <v>38.94</v>
      </c>
      <c r="J166" s="4">
        <v>42.69</v>
      </c>
      <c r="K166" s="6">
        <f t="shared" si="22"/>
        <v>39.548000000000002</v>
      </c>
    </row>
    <row r="167" spans="1:11" ht="12" customHeight="1" x14ac:dyDescent="0.25">
      <c r="A167" s="3"/>
      <c r="E167" s="9" t="s">
        <v>6</v>
      </c>
      <c r="F167" s="10">
        <f>SUM(F157:F166)/10</f>
        <v>34.451000000000001</v>
      </c>
      <c r="G167" s="10">
        <f>SUM(G157:G166)/5</f>
        <v>39.757999999999996</v>
      </c>
      <c r="H167" s="10">
        <f t="shared" ref="H167:J167" si="23">SUM(H157:H166)/10</f>
        <v>31.606000000000002</v>
      </c>
      <c r="I167" s="10">
        <f t="shared" si="23"/>
        <v>27.706</v>
      </c>
      <c r="J167" s="10">
        <f t="shared" si="23"/>
        <v>38.323999999999998</v>
      </c>
      <c r="K167" s="10">
        <f>SUM(F167:J167)/5</f>
        <v>34.368999999999993</v>
      </c>
    </row>
    <row r="168" spans="1:11" ht="51" customHeight="1" x14ac:dyDescent="0.25">
      <c r="A168" s="3"/>
    </row>
    <row r="169" spans="1:11" ht="36" x14ac:dyDescent="0.25">
      <c r="A169" s="7" t="s">
        <v>200</v>
      </c>
      <c r="B169" s="1" t="s">
        <v>0</v>
      </c>
      <c r="C169" s="13" t="s">
        <v>1</v>
      </c>
      <c r="E169" s="4"/>
      <c r="F169" s="5" t="s">
        <v>106</v>
      </c>
      <c r="G169" s="5" t="s">
        <v>107</v>
      </c>
      <c r="H169" s="5" t="s">
        <v>108</v>
      </c>
      <c r="I169" s="5" t="s">
        <v>201</v>
      </c>
      <c r="J169" s="5" t="s">
        <v>109</v>
      </c>
      <c r="K169" s="1" t="s">
        <v>6</v>
      </c>
    </row>
    <row r="170" spans="1:11" ht="12" customHeight="1" x14ac:dyDescent="0.25">
      <c r="A170" s="8" t="s">
        <v>106</v>
      </c>
      <c r="B170" s="4" t="s">
        <v>110</v>
      </c>
      <c r="C170" s="12">
        <v>223.679</v>
      </c>
      <c r="E170" s="9" t="s">
        <v>8</v>
      </c>
      <c r="F170" s="9">
        <v>144</v>
      </c>
      <c r="G170" s="9">
        <v>396</v>
      </c>
      <c r="H170" s="9">
        <v>274</v>
      </c>
      <c r="I170" s="9">
        <v>127</v>
      </c>
      <c r="J170" s="9">
        <v>494</v>
      </c>
      <c r="K170" s="10"/>
    </row>
    <row r="171" spans="1:11" ht="12" customHeight="1" x14ac:dyDescent="0.25">
      <c r="A171" s="8" t="s">
        <v>107</v>
      </c>
      <c r="B171" s="4" t="s">
        <v>111</v>
      </c>
      <c r="C171" s="12">
        <v>51.847999999999999</v>
      </c>
      <c r="E171" s="4">
        <v>2009</v>
      </c>
      <c r="F171" s="4">
        <v>12.82</v>
      </c>
      <c r="G171" s="4">
        <v>8.33</v>
      </c>
      <c r="H171" s="4">
        <v>21.13</v>
      </c>
      <c r="I171" s="4">
        <v>8.8699999999999992</v>
      </c>
      <c r="J171" s="4">
        <v>4.75</v>
      </c>
      <c r="K171" s="6">
        <f t="shared" ref="K171:K180" si="24">SUM(F171:J171)/5</f>
        <v>11.18</v>
      </c>
    </row>
    <row r="172" spans="1:11" ht="12" customHeight="1" x14ac:dyDescent="0.25">
      <c r="A172" s="8" t="s">
        <v>108</v>
      </c>
      <c r="B172" s="4" t="s">
        <v>112</v>
      </c>
      <c r="C172" s="12">
        <v>35.386000000000003</v>
      </c>
      <c r="E172" s="4">
        <v>2010</v>
      </c>
      <c r="F172" s="4">
        <v>10.26</v>
      </c>
      <c r="G172" s="4">
        <v>7.5</v>
      </c>
      <c r="H172" s="4">
        <v>22.08</v>
      </c>
      <c r="I172" s="4">
        <v>7.85</v>
      </c>
      <c r="J172" s="4">
        <v>5.48</v>
      </c>
      <c r="K172" s="6">
        <f t="shared" si="24"/>
        <v>10.634</v>
      </c>
    </row>
    <row r="173" spans="1:11" ht="12" customHeight="1" x14ac:dyDescent="0.25">
      <c r="A173" s="8" t="s">
        <v>201</v>
      </c>
      <c r="B173" s="4" t="s">
        <v>113</v>
      </c>
      <c r="C173" s="12">
        <v>34.106000000000002</v>
      </c>
      <c r="E173" s="4">
        <v>2011</v>
      </c>
      <c r="F173" s="4">
        <v>5</v>
      </c>
      <c r="G173" s="4">
        <v>9.69</v>
      </c>
      <c r="H173" s="4">
        <v>28.06</v>
      </c>
      <c r="I173" s="4">
        <v>10.4</v>
      </c>
      <c r="J173" s="4">
        <v>21.11</v>
      </c>
      <c r="K173" s="6">
        <f t="shared" si="24"/>
        <v>14.851999999999999</v>
      </c>
    </row>
    <row r="174" spans="1:11" ht="12" customHeight="1" x14ac:dyDescent="0.25">
      <c r="A174" s="8" t="s">
        <v>109</v>
      </c>
      <c r="B174" s="4" t="s">
        <v>114</v>
      </c>
      <c r="C174" s="12">
        <v>28.245000000000001</v>
      </c>
      <c r="E174" s="4">
        <v>2012</v>
      </c>
      <c r="F174" s="4">
        <v>10.26</v>
      </c>
      <c r="G174" s="4">
        <v>8.6</v>
      </c>
      <c r="H174" s="4">
        <v>23.35</v>
      </c>
      <c r="I174" s="4">
        <v>10.5</v>
      </c>
      <c r="J174" s="4">
        <v>24.61</v>
      </c>
      <c r="K174" s="6">
        <f t="shared" si="24"/>
        <v>15.463999999999999</v>
      </c>
    </row>
    <row r="175" spans="1:11" ht="12" customHeight="1" x14ac:dyDescent="0.25">
      <c r="A175" s="3"/>
      <c r="E175" s="4">
        <v>2013</v>
      </c>
      <c r="F175" s="4">
        <v>7.5</v>
      </c>
      <c r="G175" s="4">
        <v>9.15</v>
      </c>
      <c r="H175" s="4">
        <v>27.87</v>
      </c>
      <c r="I175" s="4">
        <v>11.94</v>
      </c>
      <c r="J175" s="4">
        <v>26.95</v>
      </c>
      <c r="K175" s="6">
        <f t="shared" si="24"/>
        <v>16.681999999999999</v>
      </c>
    </row>
    <row r="176" spans="1:11" ht="12" customHeight="1" x14ac:dyDescent="0.25">
      <c r="A176" s="3"/>
      <c r="E176" s="4">
        <v>2014</v>
      </c>
      <c r="F176" s="4">
        <v>4.3499999999999996</v>
      </c>
      <c r="G176" s="4">
        <v>9.94</v>
      </c>
      <c r="H176" s="4">
        <v>23.56</v>
      </c>
      <c r="I176" s="4">
        <v>13.86</v>
      </c>
      <c r="J176" s="4">
        <v>25.03</v>
      </c>
      <c r="K176" s="6">
        <f t="shared" si="24"/>
        <v>15.347999999999999</v>
      </c>
    </row>
    <row r="177" spans="1:11" ht="12" customHeight="1" x14ac:dyDescent="0.25">
      <c r="A177" s="3"/>
      <c r="E177" s="4">
        <v>2015</v>
      </c>
      <c r="F177" s="4">
        <v>9.76</v>
      </c>
      <c r="G177" s="4">
        <v>10.77</v>
      </c>
      <c r="H177" s="4">
        <v>23.79</v>
      </c>
      <c r="I177" s="4">
        <v>13.68</v>
      </c>
      <c r="J177" s="4">
        <v>28.19</v>
      </c>
      <c r="K177" s="6">
        <f t="shared" si="24"/>
        <v>17.238</v>
      </c>
    </row>
    <row r="178" spans="1:11" ht="12" customHeight="1" x14ac:dyDescent="0.25">
      <c r="A178" s="3"/>
      <c r="E178" s="4">
        <v>2016</v>
      </c>
      <c r="F178" s="4">
        <v>18.600000000000001</v>
      </c>
      <c r="G178" s="4">
        <v>14.41</v>
      </c>
      <c r="H178" s="4">
        <v>20.28</v>
      </c>
      <c r="I178" s="4">
        <v>16.47</v>
      </c>
      <c r="J178" s="4">
        <v>30.41</v>
      </c>
      <c r="K178" s="6">
        <f t="shared" si="24"/>
        <v>20.033999999999999</v>
      </c>
    </row>
    <row r="179" spans="1:11" ht="12" customHeight="1" x14ac:dyDescent="0.25">
      <c r="A179" s="3"/>
      <c r="E179" s="4">
        <v>2017</v>
      </c>
      <c r="F179" s="4">
        <v>18.600000000000001</v>
      </c>
      <c r="G179" s="4">
        <v>16.670000000000002</v>
      </c>
      <c r="H179" s="4">
        <v>23.56</v>
      </c>
      <c r="I179" s="4">
        <v>15.71</v>
      </c>
      <c r="J179" s="4">
        <v>32.31</v>
      </c>
      <c r="K179" s="6">
        <f t="shared" si="24"/>
        <v>21.369999999999997</v>
      </c>
    </row>
    <row r="180" spans="1:11" ht="12" customHeight="1" x14ac:dyDescent="0.25">
      <c r="A180" s="3"/>
      <c r="E180" s="4">
        <v>2018</v>
      </c>
      <c r="F180" s="4">
        <v>20</v>
      </c>
      <c r="G180" s="4">
        <v>10.43</v>
      </c>
      <c r="H180" s="4">
        <v>24.42</v>
      </c>
      <c r="I180" s="4">
        <v>13.26</v>
      </c>
      <c r="J180" s="4">
        <v>36.5</v>
      </c>
      <c r="K180" s="6">
        <f t="shared" si="24"/>
        <v>20.922000000000001</v>
      </c>
    </row>
    <row r="181" spans="1:11" ht="12" customHeight="1" x14ac:dyDescent="0.25">
      <c r="A181" s="3"/>
      <c r="E181" s="9" t="s">
        <v>6</v>
      </c>
      <c r="F181" s="10">
        <f>SUM(F171:F180)/10</f>
        <v>11.715</v>
      </c>
      <c r="G181" s="10">
        <f>SUM(G171:G180)/10</f>
        <v>10.548999999999998</v>
      </c>
      <c r="H181" s="10">
        <f t="shared" ref="H181:J181" si="25">SUM(H171:H180)/10</f>
        <v>23.810000000000002</v>
      </c>
      <c r="I181" s="10">
        <f t="shared" si="25"/>
        <v>12.254000000000001</v>
      </c>
      <c r="J181" s="10">
        <f t="shared" si="25"/>
        <v>23.533999999999999</v>
      </c>
      <c r="K181" s="10">
        <f>SUM(F181:J181)/5</f>
        <v>16.372399999999999</v>
      </c>
    </row>
    <row r="182" spans="1:11" ht="51" customHeight="1" x14ac:dyDescent="0.25">
      <c r="A182" s="3"/>
    </row>
    <row r="183" spans="1:11" ht="60" x14ac:dyDescent="0.25">
      <c r="A183" s="7" t="s">
        <v>116</v>
      </c>
      <c r="B183" s="1" t="s">
        <v>0</v>
      </c>
      <c r="C183" s="13" t="s">
        <v>1</v>
      </c>
      <c r="E183" s="4"/>
      <c r="F183" s="5" t="s">
        <v>202</v>
      </c>
      <c r="G183" s="5" t="s">
        <v>115</v>
      </c>
      <c r="H183" s="5" t="s">
        <v>116</v>
      </c>
      <c r="I183" s="5" t="s">
        <v>13</v>
      </c>
      <c r="J183" s="5" t="s">
        <v>117</v>
      </c>
      <c r="K183" s="1" t="s">
        <v>6</v>
      </c>
    </row>
    <row r="184" spans="1:11" ht="12" customHeight="1" x14ac:dyDescent="0.25">
      <c r="A184" s="8" t="s">
        <v>202</v>
      </c>
      <c r="B184" s="4" t="s">
        <v>118</v>
      </c>
      <c r="C184" s="12">
        <v>12.004</v>
      </c>
      <c r="E184" s="9" t="s">
        <v>8</v>
      </c>
      <c r="F184" s="9">
        <v>161</v>
      </c>
      <c r="G184" s="9">
        <v>222</v>
      </c>
      <c r="H184" s="9">
        <v>311</v>
      </c>
      <c r="I184" s="9">
        <v>80</v>
      </c>
      <c r="J184" s="9">
        <v>142</v>
      </c>
      <c r="K184" s="10"/>
    </row>
    <row r="185" spans="1:11" ht="12" customHeight="1" x14ac:dyDescent="0.25">
      <c r="A185" s="8" t="s">
        <v>115</v>
      </c>
      <c r="B185" s="4" t="s">
        <v>119</v>
      </c>
      <c r="C185" s="12">
        <v>6.391</v>
      </c>
      <c r="E185" s="4">
        <v>2009</v>
      </c>
      <c r="F185" s="4">
        <v>9.52</v>
      </c>
      <c r="G185" s="4">
        <v>14.62</v>
      </c>
      <c r="H185" s="4">
        <v>13.95</v>
      </c>
      <c r="I185" s="4">
        <v>11.11</v>
      </c>
      <c r="J185" s="4">
        <v>9.35</v>
      </c>
      <c r="K185" s="6">
        <f t="shared" ref="K185:K194" si="26">SUM(F185:J185)/5</f>
        <v>11.71</v>
      </c>
    </row>
    <row r="186" spans="1:11" ht="12" customHeight="1" x14ac:dyDescent="0.25">
      <c r="A186" s="8" t="s">
        <v>116</v>
      </c>
      <c r="B186" s="4" t="s">
        <v>120</v>
      </c>
      <c r="C186" s="12">
        <v>5.4009999999999998</v>
      </c>
      <c r="E186" s="4">
        <v>2010</v>
      </c>
      <c r="F186" s="4">
        <v>12.39</v>
      </c>
      <c r="G186" s="4">
        <v>18.18</v>
      </c>
      <c r="H186" s="4">
        <v>15.09</v>
      </c>
      <c r="I186" s="4">
        <v>19.16</v>
      </c>
      <c r="J186" s="4">
        <v>14.35</v>
      </c>
      <c r="K186" s="6">
        <f t="shared" si="26"/>
        <v>15.833999999999998</v>
      </c>
    </row>
    <row r="187" spans="1:11" ht="12" customHeight="1" x14ac:dyDescent="0.25">
      <c r="A187" s="8" t="s">
        <v>13</v>
      </c>
      <c r="B187" s="4" t="s">
        <v>14</v>
      </c>
      <c r="C187" s="12">
        <v>4.6539999999999999</v>
      </c>
      <c r="E187" s="4">
        <v>2011</v>
      </c>
      <c r="F187" s="4">
        <v>9.65</v>
      </c>
      <c r="G187" s="4">
        <v>16.2</v>
      </c>
      <c r="H187" s="4">
        <v>13.88</v>
      </c>
      <c r="I187" s="4">
        <v>19.05</v>
      </c>
      <c r="J187" s="4">
        <v>13.92</v>
      </c>
      <c r="K187" s="6">
        <f t="shared" si="26"/>
        <v>14.540000000000001</v>
      </c>
    </row>
    <row r="188" spans="1:11" ht="12" customHeight="1" x14ac:dyDescent="0.25">
      <c r="A188" s="8" t="s">
        <v>117</v>
      </c>
      <c r="B188" s="4" t="s">
        <v>121</v>
      </c>
      <c r="C188" s="12">
        <v>3.9569999999999999</v>
      </c>
      <c r="E188" s="4">
        <v>2012</v>
      </c>
      <c r="F188" s="4">
        <v>11.02</v>
      </c>
      <c r="G188" s="4">
        <v>14.37</v>
      </c>
      <c r="H188" s="4">
        <v>14.89</v>
      </c>
      <c r="I188" s="4">
        <v>21.33</v>
      </c>
      <c r="J188" s="4">
        <v>19.510000000000002</v>
      </c>
      <c r="K188" s="6">
        <f t="shared" si="26"/>
        <v>16.224</v>
      </c>
    </row>
    <row r="189" spans="1:11" ht="12" customHeight="1" x14ac:dyDescent="0.25">
      <c r="A189" s="3"/>
      <c r="E189" s="4">
        <v>2013</v>
      </c>
      <c r="F189" s="4">
        <v>10.14</v>
      </c>
      <c r="G189" s="4">
        <v>16.95</v>
      </c>
      <c r="H189" s="4">
        <v>14.55</v>
      </c>
      <c r="I189" s="4">
        <v>24.39</v>
      </c>
      <c r="J189" s="4">
        <v>10.87</v>
      </c>
      <c r="K189" s="6">
        <f t="shared" si="26"/>
        <v>15.38</v>
      </c>
    </row>
    <row r="190" spans="1:11" ht="12" customHeight="1" x14ac:dyDescent="0.25">
      <c r="A190" s="3"/>
      <c r="E190" s="4">
        <v>2014</v>
      </c>
      <c r="F190" s="4">
        <v>10.69</v>
      </c>
      <c r="G190" s="4">
        <v>26.82</v>
      </c>
      <c r="H190" s="4">
        <v>15.14</v>
      </c>
      <c r="I190" s="4">
        <v>20.61</v>
      </c>
      <c r="J190" s="4">
        <v>20.95</v>
      </c>
      <c r="K190" s="6">
        <f t="shared" si="26"/>
        <v>18.841999999999999</v>
      </c>
    </row>
    <row r="191" spans="1:11" ht="12" customHeight="1" x14ac:dyDescent="0.25">
      <c r="A191" s="3"/>
      <c r="E191" s="4">
        <v>2015</v>
      </c>
      <c r="F191" s="4">
        <v>12.92</v>
      </c>
      <c r="G191" s="4">
        <v>25.43</v>
      </c>
      <c r="H191" s="4">
        <v>18.579999999999998</v>
      </c>
      <c r="I191" s="4">
        <v>24.49</v>
      </c>
      <c r="J191" s="4">
        <v>20.83</v>
      </c>
      <c r="K191" s="6">
        <f t="shared" si="26"/>
        <v>20.45</v>
      </c>
    </row>
    <row r="192" spans="1:11" ht="12" customHeight="1" x14ac:dyDescent="0.25">
      <c r="A192" s="3"/>
      <c r="E192" s="4">
        <v>2016</v>
      </c>
      <c r="F192" s="4">
        <v>17.7</v>
      </c>
      <c r="G192" s="4">
        <v>24.86</v>
      </c>
      <c r="H192" s="4">
        <v>17.32</v>
      </c>
      <c r="I192" s="4">
        <v>29.22</v>
      </c>
      <c r="J192" s="4">
        <v>18.63</v>
      </c>
      <c r="K192" s="6">
        <f t="shared" si="26"/>
        <v>21.545999999999999</v>
      </c>
    </row>
    <row r="193" spans="1:11" ht="12" customHeight="1" x14ac:dyDescent="0.25">
      <c r="A193" s="3"/>
      <c r="E193" s="4">
        <v>2017</v>
      </c>
      <c r="F193" s="4">
        <v>15.01</v>
      </c>
      <c r="G193" s="4">
        <v>23.96</v>
      </c>
      <c r="H193" s="4">
        <v>16.829999999999998</v>
      </c>
      <c r="I193" s="4">
        <v>38.03</v>
      </c>
      <c r="J193" s="4">
        <v>19.64</v>
      </c>
      <c r="K193" s="6">
        <f t="shared" si="26"/>
        <v>22.693999999999999</v>
      </c>
    </row>
    <row r="194" spans="1:11" ht="12" customHeight="1" x14ac:dyDescent="0.25">
      <c r="A194" s="3"/>
      <c r="E194" s="4">
        <v>2018</v>
      </c>
      <c r="F194" s="4">
        <v>17.27</v>
      </c>
      <c r="G194" s="4">
        <v>17.02</v>
      </c>
      <c r="H194" s="4">
        <v>16.13</v>
      </c>
      <c r="I194" s="4">
        <v>30.87</v>
      </c>
      <c r="J194" s="4">
        <v>18.149999999999999</v>
      </c>
      <c r="K194" s="6">
        <f t="shared" si="26"/>
        <v>19.887999999999998</v>
      </c>
    </row>
    <row r="195" spans="1:11" ht="12" customHeight="1" x14ac:dyDescent="0.25">
      <c r="A195" s="3"/>
      <c r="E195" s="9" t="s">
        <v>6</v>
      </c>
      <c r="F195" s="10">
        <f>SUM(F185:F194)/10</f>
        <v>12.631</v>
      </c>
      <c r="G195" s="10">
        <f>SUM(G185:G194)/10</f>
        <v>19.841000000000001</v>
      </c>
      <c r="H195" s="10">
        <f t="shared" ref="H195:J195" si="27">SUM(H185:H194)/10</f>
        <v>15.636000000000001</v>
      </c>
      <c r="I195" s="10">
        <f t="shared" si="27"/>
        <v>23.826000000000001</v>
      </c>
      <c r="J195" s="10">
        <f t="shared" si="27"/>
        <v>16.62</v>
      </c>
      <c r="K195" s="10">
        <f>SUM(F195:J195)/5</f>
        <v>17.710799999999999</v>
      </c>
    </row>
    <row r="196" spans="1:11" ht="51" customHeight="1" x14ac:dyDescent="0.25">
      <c r="A196" s="3"/>
    </row>
    <row r="197" spans="1:11" ht="48" x14ac:dyDescent="0.25">
      <c r="A197" s="7" t="s">
        <v>203</v>
      </c>
      <c r="B197" s="1" t="s">
        <v>0</v>
      </c>
      <c r="C197" s="13" t="s">
        <v>1</v>
      </c>
      <c r="E197" s="4"/>
      <c r="F197" s="5" t="s">
        <v>122</v>
      </c>
      <c r="G197" s="5" t="s">
        <v>123</v>
      </c>
      <c r="H197" s="5" t="s">
        <v>204</v>
      </c>
      <c r="I197" s="5" t="s">
        <v>124</v>
      </c>
      <c r="J197" s="5" t="s">
        <v>205</v>
      </c>
      <c r="K197" s="1" t="s">
        <v>6</v>
      </c>
    </row>
    <row r="198" spans="1:11" ht="12" customHeight="1" x14ac:dyDescent="0.25">
      <c r="A198" s="8" t="s">
        <v>122</v>
      </c>
      <c r="B198" s="4" t="s">
        <v>125</v>
      </c>
      <c r="C198" s="12">
        <v>4.4340000000000002</v>
      </c>
      <c r="E198" s="9" t="s">
        <v>8</v>
      </c>
      <c r="F198" s="9">
        <v>90</v>
      </c>
      <c r="G198" s="9">
        <v>98</v>
      </c>
      <c r="H198" s="9">
        <v>16</v>
      </c>
      <c r="I198" s="9">
        <v>107</v>
      </c>
      <c r="J198" s="9">
        <v>73</v>
      </c>
      <c r="K198" s="10"/>
    </row>
    <row r="199" spans="1:11" ht="12" customHeight="1" x14ac:dyDescent="0.25">
      <c r="A199" s="8" t="s">
        <v>123</v>
      </c>
      <c r="B199" s="4" t="s">
        <v>126</v>
      </c>
      <c r="C199" s="12">
        <v>4.1849999999999996</v>
      </c>
      <c r="E199" s="4">
        <v>2009</v>
      </c>
      <c r="F199" s="4">
        <v>8.31</v>
      </c>
      <c r="G199" s="4">
        <v>5.77</v>
      </c>
      <c r="H199" s="4" t="s">
        <v>221</v>
      </c>
      <c r="I199" s="4">
        <v>2.56</v>
      </c>
      <c r="J199" s="4">
        <v>5.69</v>
      </c>
      <c r="K199" s="6">
        <f>SUM(F199:J199)/4</f>
        <v>5.5825000000000005</v>
      </c>
    </row>
    <row r="200" spans="1:11" ht="12" customHeight="1" x14ac:dyDescent="0.25">
      <c r="A200" s="8" t="s">
        <v>204</v>
      </c>
      <c r="B200" s="4" t="s">
        <v>127</v>
      </c>
      <c r="C200" s="12">
        <v>2.82</v>
      </c>
      <c r="E200" s="4">
        <v>2010</v>
      </c>
      <c r="F200" s="4">
        <v>6.27</v>
      </c>
      <c r="G200" s="4">
        <v>8.06</v>
      </c>
      <c r="H200" s="4" t="s">
        <v>221</v>
      </c>
      <c r="I200" s="4">
        <v>1.57</v>
      </c>
      <c r="J200" s="4">
        <v>4.1399999999999997</v>
      </c>
      <c r="K200" s="6">
        <f>SUM(F200:J200)/4</f>
        <v>5.01</v>
      </c>
    </row>
    <row r="201" spans="1:11" ht="12" customHeight="1" x14ac:dyDescent="0.25">
      <c r="A201" s="8" t="s">
        <v>124</v>
      </c>
      <c r="B201" s="4" t="s">
        <v>128</v>
      </c>
      <c r="C201" s="12">
        <v>2.58</v>
      </c>
      <c r="E201" s="4">
        <v>2011</v>
      </c>
      <c r="F201" s="4">
        <v>7.39</v>
      </c>
      <c r="G201" s="4">
        <v>7.63</v>
      </c>
      <c r="H201" s="4" t="s">
        <v>221</v>
      </c>
      <c r="I201" s="4">
        <v>0.94</v>
      </c>
      <c r="J201" s="4">
        <v>2.31</v>
      </c>
      <c r="K201" s="6">
        <f>SUM(F201:J201)/4</f>
        <v>4.5674999999999999</v>
      </c>
    </row>
    <row r="202" spans="1:11" ht="12" customHeight="1" x14ac:dyDescent="0.25">
      <c r="A202" s="8" t="s">
        <v>205</v>
      </c>
      <c r="B202" s="4" t="s">
        <v>129</v>
      </c>
      <c r="C202" s="12">
        <v>2.5110000000000001</v>
      </c>
      <c r="E202" s="4">
        <v>2012</v>
      </c>
      <c r="F202" s="4">
        <v>9.23</v>
      </c>
      <c r="G202" s="4">
        <v>9.4</v>
      </c>
      <c r="H202" s="4" t="s">
        <v>221</v>
      </c>
      <c r="I202" s="4">
        <v>1.23</v>
      </c>
      <c r="J202" s="4">
        <v>2.6</v>
      </c>
      <c r="K202" s="6">
        <f>SUM(F202:J202)/4</f>
        <v>5.6150000000000011</v>
      </c>
    </row>
    <row r="203" spans="1:11" ht="12" customHeight="1" x14ac:dyDescent="0.25">
      <c r="A203" s="3"/>
      <c r="E203" s="4">
        <v>2013</v>
      </c>
      <c r="F203" s="4">
        <v>5.49</v>
      </c>
      <c r="G203" s="4">
        <v>8.0299999999999994</v>
      </c>
      <c r="H203" s="4" t="s">
        <v>221</v>
      </c>
      <c r="I203" s="4">
        <v>2.15</v>
      </c>
      <c r="J203" s="4">
        <v>5.38</v>
      </c>
      <c r="K203" s="6">
        <f>SUM(F203:J203)/4</f>
        <v>5.2625000000000002</v>
      </c>
    </row>
    <row r="204" spans="1:11" ht="12" customHeight="1" x14ac:dyDescent="0.25">
      <c r="A204" s="3"/>
      <c r="E204" s="4">
        <v>2014</v>
      </c>
      <c r="F204" s="4">
        <v>9.91</v>
      </c>
      <c r="G204" s="4">
        <v>10.85</v>
      </c>
      <c r="H204" s="4">
        <v>36.21</v>
      </c>
      <c r="I204" s="4">
        <v>1.07</v>
      </c>
      <c r="J204" s="4">
        <v>7.26</v>
      </c>
      <c r="K204" s="6">
        <f t="shared" ref="K204:K208" si="28">SUM(F204:J204)/5</f>
        <v>13.059999999999999</v>
      </c>
    </row>
    <row r="205" spans="1:11" ht="12" customHeight="1" x14ac:dyDescent="0.25">
      <c r="A205" s="3"/>
      <c r="E205" s="4">
        <v>2015</v>
      </c>
      <c r="F205" s="4">
        <v>8.2100000000000009</v>
      </c>
      <c r="G205" s="4">
        <v>9.4600000000000009</v>
      </c>
      <c r="H205" s="4">
        <v>39.58</v>
      </c>
      <c r="I205" s="4">
        <v>0.74</v>
      </c>
      <c r="J205" s="4">
        <v>4.1100000000000003</v>
      </c>
      <c r="K205" s="6">
        <f t="shared" si="28"/>
        <v>12.42</v>
      </c>
    </row>
    <row r="206" spans="1:11" ht="12" customHeight="1" x14ac:dyDescent="0.25">
      <c r="A206" s="3"/>
      <c r="E206" s="4">
        <v>2016</v>
      </c>
      <c r="F206" s="4">
        <v>7.11</v>
      </c>
      <c r="G206" s="4">
        <v>7.26</v>
      </c>
      <c r="H206" s="4">
        <v>53.85</v>
      </c>
      <c r="I206" s="4">
        <v>2.73</v>
      </c>
      <c r="J206" s="4">
        <v>1.35</v>
      </c>
      <c r="K206" s="6">
        <f t="shared" si="28"/>
        <v>14.459999999999999</v>
      </c>
    </row>
    <row r="207" spans="1:11" ht="12" customHeight="1" x14ac:dyDescent="0.25">
      <c r="A207" s="3"/>
      <c r="E207" s="4">
        <v>2017</v>
      </c>
      <c r="F207" s="4">
        <v>6.97</v>
      </c>
      <c r="G207" s="4">
        <v>10</v>
      </c>
      <c r="H207" s="4">
        <v>36.36</v>
      </c>
      <c r="I207" s="4">
        <v>1.86</v>
      </c>
      <c r="J207" s="4">
        <v>7.09</v>
      </c>
      <c r="K207" s="6">
        <f t="shared" si="28"/>
        <v>12.456</v>
      </c>
    </row>
    <row r="208" spans="1:11" ht="12" customHeight="1" x14ac:dyDescent="0.25">
      <c r="A208" s="3"/>
      <c r="E208" s="4">
        <v>2018</v>
      </c>
      <c r="F208" s="4">
        <v>8.82</v>
      </c>
      <c r="G208" s="4">
        <v>12.34</v>
      </c>
      <c r="H208" s="4">
        <v>40</v>
      </c>
      <c r="I208" s="4">
        <v>1.67</v>
      </c>
      <c r="J208" s="4">
        <v>8.89</v>
      </c>
      <c r="K208" s="6">
        <f t="shared" si="28"/>
        <v>14.343999999999999</v>
      </c>
    </row>
    <row r="209" spans="1:11" ht="12" customHeight="1" x14ac:dyDescent="0.25">
      <c r="A209" s="3"/>
      <c r="E209" s="9" t="s">
        <v>6</v>
      </c>
      <c r="F209" s="10">
        <f>SUM(F199:F208)/10</f>
        <v>7.7710000000000008</v>
      </c>
      <c r="G209" s="10">
        <f>SUM(G199:G208)/10</f>
        <v>8.8800000000000008</v>
      </c>
      <c r="H209" s="10">
        <f>SUM(H199:H208)/5</f>
        <v>41.2</v>
      </c>
      <c r="I209" s="10">
        <f t="shared" ref="I209:J209" si="29">SUM(I199:I208)/10</f>
        <v>1.6520000000000004</v>
      </c>
      <c r="J209" s="10">
        <f t="shared" si="29"/>
        <v>4.8820000000000006</v>
      </c>
      <c r="K209" s="10">
        <f>SUM(F209:J209)/5</f>
        <v>12.877000000000001</v>
      </c>
    </row>
    <row r="210" spans="1:11" ht="51" customHeight="1" x14ac:dyDescent="0.25">
      <c r="A210" s="3"/>
    </row>
    <row r="211" spans="1:11" ht="36" x14ac:dyDescent="0.25">
      <c r="A211" s="7" t="s">
        <v>206</v>
      </c>
      <c r="B211" s="1" t="s">
        <v>0</v>
      </c>
      <c r="C211" s="13" t="s">
        <v>1</v>
      </c>
      <c r="E211" s="4"/>
      <c r="F211" s="5" t="s">
        <v>207</v>
      </c>
      <c r="G211" s="5" t="s">
        <v>130</v>
      </c>
      <c r="H211" s="5" t="s">
        <v>131</v>
      </c>
      <c r="I211" s="5" t="s">
        <v>132</v>
      </c>
      <c r="J211" s="5" t="s">
        <v>133</v>
      </c>
      <c r="K211" s="1" t="s">
        <v>6</v>
      </c>
    </row>
    <row r="212" spans="1:11" ht="12" customHeight="1" x14ac:dyDescent="0.25">
      <c r="A212" s="8" t="s">
        <v>207</v>
      </c>
      <c r="B212" s="4" t="s">
        <v>24</v>
      </c>
      <c r="C212" s="12">
        <v>10.975</v>
      </c>
      <c r="E212" s="9" t="s">
        <v>8</v>
      </c>
      <c r="F212" s="9">
        <v>100</v>
      </c>
      <c r="G212" s="9">
        <v>113</v>
      </c>
      <c r="H212" s="9">
        <v>195</v>
      </c>
      <c r="I212" s="9">
        <v>271</v>
      </c>
      <c r="J212" s="9">
        <v>195</v>
      </c>
      <c r="K212" s="10"/>
    </row>
    <row r="213" spans="1:11" ht="12" customHeight="1" x14ac:dyDescent="0.25">
      <c r="A213" s="8" t="s">
        <v>130</v>
      </c>
      <c r="B213" s="4" t="s">
        <v>134</v>
      </c>
      <c r="C213" s="12">
        <v>8.8800000000000008</v>
      </c>
      <c r="E213" s="4">
        <v>2009</v>
      </c>
      <c r="F213" s="4">
        <v>19.82</v>
      </c>
      <c r="G213" s="4">
        <v>34.67</v>
      </c>
      <c r="H213" s="4">
        <v>27.53</v>
      </c>
      <c r="I213" s="4">
        <v>15.05</v>
      </c>
      <c r="J213" s="4">
        <v>17.61</v>
      </c>
      <c r="K213" s="6">
        <f t="shared" ref="K213:K222" si="30">SUM(F213:J213)/5</f>
        <v>22.936</v>
      </c>
    </row>
    <row r="214" spans="1:11" ht="12" customHeight="1" x14ac:dyDescent="0.25">
      <c r="A214" s="8" t="s">
        <v>131</v>
      </c>
      <c r="B214" s="4" t="s">
        <v>135</v>
      </c>
      <c r="C214" s="12">
        <v>7.8159999999999998</v>
      </c>
      <c r="E214" s="4">
        <v>2010</v>
      </c>
      <c r="F214" s="4">
        <v>19.14</v>
      </c>
      <c r="G214" s="4">
        <v>36.51</v>
      </c>
      <c r="H214" s="4">
        <v>30.36</v>
      </c>
      <c r="I214" s="4">
        <v>16.670000000000002</v>
      </c>
      <c r="J214" s="4">
        <v>18.46</v>
      </c>
      <c r="K214" s="6">
        <f t="shared" si="30"/>
        <v>24.227999999999998</v>
      </c>
    </row>
    <row r="215" spans="1:11" ht="12" customHeight="1" x14ac:dyDescent="0.25">
      <c r="A215" s="8" t="s">
        <v>132</v>
      </c>
      <c r="B215" s="4" t="s">
        <v>136</v>
      </c>
      <c r="C215" s="12">
        <v>7.6079999999999997</v>
      </c>
      <c r="E215" s="4">
        <v>2011</v>
      </c>
      <c r="F215" s="4">
        <v>21.56</v>
      </c>
      <c r="G215" s="4">
        <v>35.29</v>
      </c>
      <c r="H215" s="4">
        <v>28.65</v>
      </c>
      <c r="I215" s="4">
        <v>19.93</v>
      </c>
      <c r="J215" s="4">
        <v>24.39</v>
      </c>
      <c r="K215" s="6">
        <f t="shared" si="30"/>
        <v>25.963999999999999</v>
      </c>
    </row>
    <row r="216" spans="1:11" ht="12" customHeight="1" x14ac:dyDescent="0.25">
      <c r="A216" s="8" t="s">
        <v>133</v>
      </c>
      <c r="B216" s="4" t="s">
        <v>137</v>
      </c>
      <c r="C216" s="12">
        <v>7.3540000000000001</v>
      </c>
      <c r="E216" s="4">
        <v>2012</v>
      </c>
      <c r="F216" s="4">
        <v>26.18</v>
      </c>
      <c r="G216" s="4">
        <v>35</v>
      </c>
      <c r="H216" s="4">
        <v>31.66</v>
      </c>
      <c r="I216" s="4">
        <v>22.37</v>
      </c>
      <c r="J216" s="4">
        <v>20.170000000000002</v>
      </c>
      <c r="K216" s="6">
        <f t="shared" si="30"/>
        <v>27.076000000000001</v>
      </c>
    </row>
    <row r="217" spans="1:11" ht="12" customHeight="1" x14ac:dyDescent="0.25">
      <c r="A217" s="3"/>
      <c r="E217" s="4">
        <v>2013</v>
      </c>
      <c r="F217" s="4">
        <v>27.19</v>
      </c>
      <c r="G217" s="4">
        <v>45.16</v>
      </c>
      <c r="H217" s="4">
        <v>39.39</v>
      </c>
      <c r="I217" s="4">
        <v>23.55</v>
      </c>
      <c r="J217" s="4">
        <v>23.01</v>
      </c>
      <c r="K217" s="6">
        <f t="shared" si="30"/>
        <v>31.659999999999997</v>
      </c>
    </row>
    <row r="218" spans="1:11" ht="12" customHeight="1" x14ac:dyDescent="0.25">
      <c r="A218" s="3"/>
      <c r="E218" s="4">
        <v>2014</v>
      </c>
      <c r="F218" s="4">
        <v>22.69</v>
      </c>
      <c r="G218" s="4">
        <v>48.25</v>
      </c>
      <c r="H218" s="4">
        <v>35.979999999999997</v>
      </c>
      <c r="I218" s="4">
        <v>22.98</v>
      </c>
      <c r="J218" s="4">
        <v>28.08</v>
      </c>
      <c r="K218" s="6">
        <f t="shared" si="30"/>
        <v>31.595999999999993</v>
      </c>
    </row>
    <row r="219" spans="1:11" ht="12" customHeight="1" x14ac:dyDescent="0.25">
      <c r="A219" s="3"/>
      <c r="E219" s="4">
        <v>2015</v>
      </c>
      <c r="F219" s="4">
        <v>24.22</v>
      </c>
      <c r="G219" s="4">
        <v>51.3</v>
      </c>
      <c r="H219" s="4">
        <v>39.369999999999997</v>
      </c>
      <c r="I219" s="4">
        <v>22.63</v>
      </c>
      <c r="J219" s="4">
        <v>28.26</v>
      </c>
      <c r="K219" s="6">
        <f t="shared" si="30"/>
        <v>33.155999999999992</v>
      </c>
    </row>
    <row r="220" spans="1:11" ht="12" customHeight="1" x14ac:dyDescent="0.25">
      <c r="A220" s="3"/>
      <c r="E220" s="4">
        <v>2016</v>
      </c>
      <c r="F220" s="4">
        <v>17.25</v>
      </c>
      <c r="G220" s="4">
        <v>41.9</v>
      </c>
      <c r="H220" s="4">
        <v>42.55</v>
      </c>
      <c r="I220" s="4">
        <v>23.28</v>
      </c>
      <c r="J220" s="4">
        <v>27.59</v>
      </c>
      <c r="K220" s="6">
        <f t="shared" si="30"/>
        <v>30.513999999999999</v>
      </c>
    </row>
    <row r="221" spans="1:11" ht="12" customHeight="1" x14ac:dyDescent="0.25">
      <c r="A221" s="3"/>
      <c r="E221" s="4">
        <v>2017</v>
      </c>
      <c r="F221" s="4">
        <v>28.93</v>
      </c>
      <c r="G221" s="4">
        <v>48.65</v>
      </c>
      <c r="H221" s="4">
        <v>39.130000000000003</v>
      </c>
      <c r="I221" s="4">
        <v>20.86</v>
      </c>
      <c r="J221" s="4">
        <v>28.63</v>
      </c>
      <c r="K221" s="6">
        <f t="shared" si="30"/>
        <v>33.239999999999995</v>
      </c>
    </row>
    <row r="222" spans="1:11" ht="12" customHeight="1" x14ac:dyDescent="0.25">
      <c r="A222" s="3"/>
      <c r="E222" s="4">
        <v>2018</v>
      </c>
      <c r="F222" s="4">
        <v>25.58</v>
      </c>
      <c r="G222" s="4">
        <v>53.39</v>
      </c>
      <c r="H222" s="4">
        <v>35.56</v>
      </c>
      <c r="I222" s="4">
        <v>22.98</v>
      </c>
      <c r="J222" s="4">
        <v>28.8</v>
      </c>
      <c r="K222" s="6">
        <f t="shared" si="30"/>
        <v>33.262</v>
      </c>
    </row>
    <row r="223" spans="1:11" ht="12" customHeight="1" x14ac:dyDescent="0.25">
      <c r="A223" s="3"/>
      <c r="E223" s="9" t="s">
        <v>6</v>
      </c>
      <c r="F223" s="10">
        <f>SUM(F213:F222)/10</f>
        <v>23.256</v>
      </c>
      <c r="G223" s="10">
        <f>SUM(G213:G222)/10</f>
        <v>43.011999999999993</v>
      </c>
      <c r="H223" s="10">
        <f t="shared" ref="H223:J223" si="31">SUM(H213:H222)/10</f>
        <v>35.017999999999994</v>
      </c>
      <c r="I223" s="10">
        <f t="shared" si="31"/>
        <v>21.029999999999998</v>
      </c>
      <c r="J223" s="10">
        <f t="shared" si="31"/>
        <v>24.5</v>
      </c>
      <c r="K223" s="10">
        <f>SUM(F223:J223)/5</f>
        <v>29.363199999999999</v>
      </c>
    </row>
    <row r="224" spans="1:11" ht="51" customHeight="1" x14ac:dyDescent="0.25">
      <c r="A224" s="3"/>
    </row>
    <row r="225" spans="1:11" ht="60" x14ac:dyDescent="0.25">
      <c r="A225" s="7" t="s">
        <v>208</v>
      </c>
      <c r="B225" s="1" t="s">
        <v>0</v>
      </c>
      <c r="C225" s="13" t="s">
        <v>1</v>
      </c>
      <c r="E225" s="4"/>
      <c r="F225" s="5" t="s">
        <v>209</v>
      </c>
      <c r="G225" s="5" t="s">
        <v>210</v>
      </c>
      <c r="H225" s="5" t="s">
        <v>138</v>
      </c>
      <c r="I225" s="5" t="s">
        <v>211</v>
      </c>
      <c r="J225" s="5" t="s">
        <v>139</v>
      </c>
      <c r="K225" s="1" t="s">
        <v>6</v>
      </c>
    </row>
    <row r="226" spans="1:11" ht="12" customHeight="1" x14ac:dyDescent="0.25">
      <c r="A226" s="8" t="s">
        <v>209</v>
      </c>
      <c r="B226" s="4" t="s">
        <v>140</v>
      </c>
      <c r="C226" s="12">
        <v>5.5510000000000002</v>
      </c>
      <c r="E226" s="9" t="s">
        <v>8</v>
      </c>
      <c r="F226" s="9">
        <v>61</v>
      </c>
      <c r="G226" s="9">
        <v>34</v>
      </c>
      <c r="H226" s="9">
        <v>92</v>
      </c>
      <c r="I226" s="9">
        <v>75</v>
      </c>
      <c r="J226" s="9">
        <v>121</v>
      </c>
      <c r="K226" s="10"/>
    </row>
    <row r="227" spans="1:11" ht="12" customHeight="1" x14ac:dyDescent="0.25">
      <c r="A227" s="8" t="s">
        <v>210</v>
      </c>
      <c r="B227" s="4" t="s">
        <v>141</v>
      </c>
      <c r="C227" s="12">
        <v>4.1959999999999997</v>
      </c>
      <c r="E227" s="4">
        <v>2009</v>
      </c>
      <c r="F227" s="4">
        <v>10.47</v>
      </c>
      <c r="G227" s="4">
        <v>19.05</v>
      </c>
      <c r="H227" s="4">
        <v>31.43</v>
      </c>
      <c r="I227" s="4">
        <v>11.36</v>
      </c>
      <c r="J227" s="4">
        <v>25.35</v>
      </c>
      <c r="K227" s="6">
        <f t="shared" ref="K227:K236" si="32">SUM(F227:J227)/5</f>
        <v>19.532</v>
      </c>
    </row>
    <row r="228" spans="1:11" ht="12" customHeight="1" x14ac:dyDescent="0.25">
      <c r="A228" s="8" t="s">
        <v>138</v>
      </c>
      <c r="B228" s="4" t="s">
        <v>142</v>
      </c>
      <c r="C228" s="12">
        <v>3.7570000000000001</v>
      </c>
      <c r="E228" s="4">
        <v>2010</v>
      </c>
      <c r="F228" s="4">
        <v>4.4800000000000004</v>
      </c>
      <c r="G228" s="4">
        <v>11.36</v>
      </c>
      <c r="H228" s="4">
        <v>30.53</v>
      </c>
      <c r="I228" s="4">
        <v>21.67</v>
      </c>
      <c r="J228" s="4">
        <v>34.25</v>
      </c>
      <c r="K228" s="6">
        <f t="shared" si="32"/>
        <v>20.458000000000002</v>
      </c>
    </row>
    <row r="229" spans="1:11" ht="12" customHeight="1" x14ac:dyDescent="0.25">
      <c r="A229" s="8" t="s">
        <v>211</v>
      </c>
      <c r="B229" s="4" t="s">
        <v>143</v>
      </c>
      <c r="C229" s="12">
        <v>3.5819999999999999</v>
      </c>
      <c r="E229" s="4">
        <v>2011</v>
      </c>
      <c r="F229" s="4">
        <v>9.52</v>
      </c>
      <c r="G229" s="4">
        <v>9.33</v>
      </c>
      <c r="H229" s="4">
        <v>29.47</v>
      </c>
      <c r="I229" s="4">
        <v>34.33</v>
      </c>
      <c r="J229" s="4">
        <v>25.64</v>
      </c>
      <c r="K229" s="6">
        <f t="shared" si="32"/>
        <v>21.658000000000001</v>
      </c>
    </row>
    <row r="230" spans="1:11" ht="12" customHeight="1" x14ac:dyDescent="0.25">
      <c r="A230" s="8" t="s">
        <v>139</v>
      </c>
      <c r="B230" s="4" t="s">
        <v>144</v>
      </c>
      <c r="C230" s="12">
        <v>3.4780000000000002</v>
      </c>
      <c r="E230" s="4">
        <v>2012</v>
      </c>
      <c r="F230" s="4">
        <v>6.94</v>
      </c>
      <c r="G230" s="4">
        <v>15.79</v>
      </c>
      <c r="H230" s="4">
        <v>30.77</v>
      </c>
      <c r="I230" s="4">
        <v>27.91</v>
      </c>
      <c r="J230" s="4">
        <v>34.44</v>
      </c>
      <c r="K230" s="6">
        <f t="shared" si="32"/>
        <v>23.169999999999998</v>
      </c>
    </row>
    <row r="231" spans="1:11" ht="12" customHeight="1" x14ac:dyDescent="0.25">
      <c r="A231" s="3"/>
      <c r="E231" s="4">
        <v>2013</v>
      </c>
      <c r="F231" s="4">
        <v>7.89</v>
      </c>
      <c r="G231" s="4">
        <v>10.81</v>
      </c>
      <c r="H231" s="4">
        <v>25</v>
      </c>
      <c r="I231" s="4">
        <v>18.64</v>
      </c>
      <c r="J231" s="4">
        <v>33.33</v>
      </c>
      <c r="K231" s="6">
        <f t="shared" si="32"/>
        <v>19.134</v>
      </c>
    </row>
    <row r="232" spans="1:11" ht="12" customHeight="1" x14ac:dyDescent="0.25">
      <c r="A232" s="3"/>
      <c r="E232" s="4">
        <v>2014</v>
      </c>
      <c r="F232" s="4">
        <v>12.79</v>
      </c>
      <c r="G232" s="4">
        <v>5.8</v>
      </c>
      <c r="H232" s="4">
        <v>33.700000000000003</v>
      </c>
      <c r="I232" s="4">
        <v>28.07</v>
      </c>
      <c r="J232" s="4">
        <v>36.590000000000003</v>
      </c>
      <c r="K232" s="6">
        <f t="shared" si="32"/>
        <v>23.390000000000004</v>
      </c>
    </row>
    <row r="233" spans="1:11" ht="12" customHeight="1" x14ac:dyDescent="0.25">
      <c r="A233" s="3"/>
      <c r="E233" s="4">
        <v>2015</v>
      </c>
      <c r="F233" s="4">
        <v>18.48</v>
      </c>
      <c r="G233" s="4">
        <v>27.14</v>
      </c>
      <c r="H233" s="4">
        <v>34.69</v>
      </c>
      <c r="I233" s="4">
        <v>22.41</v>
      </c>
      <c r="J233" s="4">
        <v>27.19</v>
      </c>
      <c r="K233" s="6">
        <f t="shared" si="32"/>
        <v>25.981999999999999</v>
      </c>
    </row>
    <row r="234" spans="1:11" ht="12" customHeight="1" x14ac:dyDescent="0.25">
      <c r="A234" s="3"/>
      <c r="E234" s="4">
        <v>2016</v>
      </c>
      <c r="F234" s="4">
        <v>19.54</v>
      </c>
      <c r="G234" s="4">
        <v>23.21</v>
      </c>
      <c r="H234" s="4">
        <v>34.409999999999997</v>
      </c>
      <c r="I234" s="4">
        <v>33.659999999999997</v>
      </c>
      <c r="J234" s="4">
        <v>37.86</v>
      </c>
      <c r="K234" s="6">
        <f t="shared" si="32"/>
        <v>29.736000000000001</v>
      </c>
    </row>
    <row r="235" spans="1:11" ht="12" customHeight="1" x14ac:dyDescent="0.25">
      <c r="A235" s="3"/>
      <c r="E235" s="4">
        <v>2017</v>
      </c>
      <c r="F235" s="4">
        <v>12.5</v>
      </c>
      <c r="G235" s="4">
        <v>25</v>
      </c>
      <c r="H235" s="4">
        <v>32.35</v>
      </c>
      <c r="I235" s="4">
        <v>27.69</v>
      </c>
      <c r="J235" s="4">
        <v>35.32</v>
      </c>
      <c r="K235" s="6">
        <f t="shared" si="32"/>
        <v>26.571999999999996</v>
      </c>
    </row>
    <row r="236" spans="1:11" ht="12" customHeight="1" x14ac:dyDescent="0.25">
      <c r="A236" s="3"/>
      <c r="E236" s="4">
        <v>2018</v>
      </c>
      <c r="F236" s="4">
        <v>21.69</v>
      </c>
      <c r="G236" s="4">
        <v>19.510000000000002</v>
      </c>
      <c r="H236" s="4">
        <v>43.28</v>
      </c>
      <c r="I236" s="4">
        <v>31.97</v>
      </c>
      <c r="J236" s="4">
        <v>34.619999999999997</v>
      </c>
      <c r="K236" s="6">
        <f t="shared" si="32"/>
        <v>30.213999999999999</v>
      </c>
    </row>
    <row r="237" spans="1:11" ht="12" customHeight="1" x14ac:dyDescent="0.25">
      <c r="A237" s="3"/>
      <c r="E237" s="9" t="s">
        <v>6</v>
      </c>
      <c r="F237" s="10">
        <f>SUM(F227:F236)/10</f>
        <v>12.429999999999998</v>
      </c>
      <c r="G237" s="10">
        <f>SUM(G227:G236)/10</f>
        <v>16.7</v>
      </c>
      <c r="H237" s="10">
        <f t="shared" ref="H237:J237" si="33">SUM(H227:H236)/10</f>
        <v>32.563000000000002</v>
      </c>
      <c r="I237" s="10">
        <f t="shared" si="33"/>
        <v>25.770999999999997</v>
      </c>
      <c r="J237" s="10">
        <f t="shared" si="33"/>
        <v>32.458999999999996</v>
      </c>
      <c r="K237" s="10">
        <f>SUM(F237:J237)/5</f>
        <v>23.9846</v>
      </c>
    </row>
    <row r="238" spans="1:11" ht="51" customHeight="1" x14ac:dyDescent="0.25">
      <c r="A238" s="3"/>
    </row>
    <row r="239" spans="1:11" ht="48" x14ac:dyDescent="0.25">
      <c r="A239" s="7" t="s">
        <v>212</v>
      </c>
      <c r="B239" s="1" t="s">
        <v>0</v>
      </c>
      <c r="C239" s="13" t="s">
        <v>1</v>
      </c>
      <c r="E239" s="4"/>
      <c r="F239" s="5" t="s">
        <v>180</v>
      </c>
      <c r="G239" s="5" t="s">
        <v>33</v>
      </c>
      <c r="H239" s="5" t="s">
        <v>213</v>
      </c>
      <c r="I239" s="5" t="s">
        <v>145</v>
      </c>
      <c r="J239" s="5" t="s">
        <v>34</v>
      </c>
      <c r="K239" s="1" t="s">
        <v>6</v>
      </c>
    </row>
    <row r="240" spans="1:11" ht="12" customHeight="1" x14ac:dyDescent="0.25">
      <c r="A240" s="8" t="s">
        <v>180</v>
      </c>
      <c r="B240" s="4" t="s">
        <v>36</v>
      </c>
      <c r="C240" s="12">
        <v>22.992000000000001</v>
      </c>
      <c r="E240" s="9" t="s">
        <v>8</v>
      </c>
      <c r="F240" s="9">
        <v>79</v>
      </c>
      <c r="G240" s="9">
        <v>343</v>
      </c>
      <c r="H240" s="9">
        <v>113</v>
      </c>
      <c r="I240" s="9">
        <v>216</v>
      </c>
      <c r="J240" s="9">
        <v>267</v>
      </c>
      <c r="K240" s="10"/>
    </row>
    <row r="241" spans="1:11" ht="12" customHeight="1" x14ac:dyDescent="0.25">
      <c r="A241" s="8" t="s">
        <v>33</v>
      </c>
      <c r="B241" s="4" t="s">
        <v>38</v>
      </c>
      <c r="C241" s="12">
        <v>16.494</v>
      </c>
      <c r="E241" s="4">
        <v>2009</v>
      </c>
      <c r="F241" s="4" t="s">
        <v>221</v>
      </c>
      <c r="G241" s="4">
        <v>28.1</v>
      </c>
      <c r="H241" s="4">
        <v>19</v>
      </c>
      <c r="I241" s="4">
        <v>33.56</v>
      </c>
      <c r="J241" s="4">
        <v>13.41</v>
      </c>
      <c r="K241" s="6">
        <f>SUM(F241:J241)/4</f>
        <v>23.517499999999998</v>
      </c>
    </row>
    <row r="242" spans="1:11" ht="12" customHeight="1" x14ac:dyDescent="0.25">
      <c r="A242" s="8" t="s">
        <v>213</v>
      </c>
      <c r="B242" s="4" t="s">
        <v>146</v>
      </c>
      <c r="C242" s="12">
        <v>12.46</v>
      </c>
      <c r="E242" s="4">
        <v>2010</v>
      </c>
      <c r="F242" s="4" t="s">
        <v>221</v>
      </c>
      <c r="G242" s="4">
        <v>29.42</v>
      </c>
      <c r="H242" s="4">
        <v>17.86</v>
      </c>
      <c r="I242" s="4">
        <v>36.69</v>
      </c>
      <c r="J242" s="4">
        <v>20.29</v>
      </c>
      <c r="K242" s="6">
        <f>SUM(F242:J242)/4</f>
        <v>26.064999999999998</v>
      </c>
    </row>
    <row r="243" spans="1:11" ht="12" customHeight="1" x14ac:dyDescent="0.25">
      <c r="A243" s="8" t="s">
        <v>145</v>
      </c>
      <c r="B243" s="4" t="s">
        <v>147</v>
      </c>
      <c r="C243" s="12">
        <v>11.807</v>
      </c>
      <c r="E243" s="4">
        <v>2011</v>
      </c>
      <c r="F243" s="4" t="s">
        <v>221</v>
      </c>
      <c r="G243" s="4">
        <v>27.83</v>
      </c>
      <c r="H243" s="4">
        <v>19.16</v>
      </c>
      <c r="I243" s="4">
        <v>35.450000000000003</v>
      </c>
      <c r="J243" s="4">
        <v>18.63</v>
      </c>
      <c r="K243" s="6">
        <f>SUM(F243:J243)/4</f>
        <v>25.267499999999998</v>
      </c>
    </row>
    <row r="244" spans="1:11" ht="12" customHeight="1" x14ac:dyDescent="0.25">
      <c r="A244" s="8" t="s">
        <v>34</v>
      </c>
      <c r="B244" s="4" t="s">
        <v>39</v>
      </c>
      <c r="C244" s="12">
        <v>9.657</v>
      </c>
      <c r="E244" s="4">
        <v>2012</v>
      </c>
      <c r="F244" s="4" t="s">
        <v>221</v>
      </c>
      <c r="G244" s="4">
        <v>24.49</v>
      </c>
      <c r="H244" s="4">
        <v>20.45</v>
      </c>
      <c r="I244" s="4">
        <v>36.71</v>
      </c>
      <c r="J244" s="4">
        <v>21.74</v>
      </c>
      <c r="K244" s="6">
        <f>SUM(F244:J244)/4</f>
        <v>25.8475</v>
      </c>
    </row>
    <row r="245" spans="1:11" ht="12" customHeight="1" x14ac:dyDescent="0.25">
      <c r="A245" s="3"/>
      <c r="E245" s="4">
        <v>2013</v>
      </c>
      <c r="F245" s="4">
        <v>22.46</v>
      </c>
      <c r="G245" s="4">
        <v>25.56</v>
      </c>
      <c r="H245" s="4">
        <v>18.95</v>
      </c>
      <c r="I245" s="4">
        <v>40.590000000000003</v>
      </c>
      <c r="J245" s="4">
        <v>19.95</v>
      </c>
      <c r="K245" s="6">
        <f t="shared" ref="K245:K250" si="34">SUM(F245:J245)/5</f>
        <v>25.502000000000002</v>
      </c>
    </row>
    <row r="246" spans="1:11" ht="12" customHeight="1" x14ac:dyDescent="0.25">
      <c r="A246" s="3"/>
      <c r="E246" s="4">
        <v>2014</v>
      </c>
      <c r="F246" s="4">
        <v>24.09</v>
      </c>
      <c r="G246" s="4">
        <v>25.74</v>
      </c>
      <c r="H246" s="4">
        <v>28.26</v>
      </c>
      <c r="I246" s="4">
        <v>40.299999999999997</v>
      </c>
      <c r="J246" s="4">
        <v>21.28</v>
      </c>
      <c r="K246" s="6">
        <f t="shared" si="34"/>
        <v>27.934000000000005</v>
      </c>
    </row>
    <row r="247" spans="1:11" ht="12" customHeight="1" x14ac:dyDescent="0.25">
      <c r="A247" s="3"/>
      <c r="E247" s="4">
        <v>2015</v>
      </c>
      <c r="F247" s="4">
        <v>22.82</v>
      </c>
      <c r="G247" s="4">
        <v>24.76</v>
      </c>
      <c r="H247" s="4">
        <v>24.23</v>
      </c>
      <c r="I247" s="4">
        <v>43.28</v>
      </c>
      <c r="J247" s="4">
        <v>21.7</v>
      </c>
      <c r="K247" s="6">
        <f t="shared" si="34"/>
        <v>27.357999999999997</v>
      </c>
    </row>
    <row r="248" spans="1:11" ht="12" customHeight="1" x14ac:dyDescent="0.25">
      <c r="A248" s="3"/>
      <c r="E248" s="4">
        <v>2016</v>
      </c>
      <c r="F248" s="4">
        <v>22.71</v>
      </c>
      <c r="G248" s="4">
        <v>28.01</v>
      </c>
      <c r="H248" s="4">
        <v>28.6</v>
      </c>
      <c r="I248" s="4">
        <v>44.58</v>
      </c>
      <c r="J248" s="4">
        <v>20.55</v>
      </c>
      <c r="K248" s="6">
        <f t="shared" si="34"/>
        <v>28.889999999999997</v>
      </c>
    </row>
    <row r="249" spans="1:11" ht="12" customHeight="1" x14ac:dyDescent="0.25">
      <c r="A249" s="3"/>
      <c r="E249" s="4">
        <v>2017</v>
      </c>
      <c r="F249" s="4">
        <v>29.23</v>
      </c>
      <c r="G249" s="4">
        <v>30.75</v>
      </c>
      <c r="H249" s="4">
        <v>21.5</v>
      </c>
      <c r="I249" s="4">
        <v>42.81</v>
      </c>
      <c r="J249" s="4">
        <v>19.3</v>
      </c>
      <c r="K249" s="6">
        <f t="shared" si="34"/>
        <v>28.718</v>
      </c>
    </row>
    <row r="250" spans="1:11" ht="12" customHeight="1" x14ac:dyDescent="0.25">
      <c r="A250" s="3"/>
      <c r="E250" s="4">
        <v>2018</v>
      </c>
      <c r="F250" s="4">
        <v>29.87</v>
      </c>
      <c r="G250" s="4">
        <v>33.06</v>
      </c>
      <c r="H250" s="4">
        <v>25.07</v>
      </c>
      <c r="I250" s="4">
        <v>54.01</v>
      </c>
      <c r="J250" s="4">
        <v>20.79</v>
      </c>
      <c r="K250" s="6">
        <f t="shared" si="34"/>
        <v>32.559999999999995</v>
      </c>
    </row>
    <row r="251" spans="1:11" ht="12" customHeight="1" x14ac:dyDescent="0.25">
      <c r="A251" s="3"/>
      <c r="E251" s="9" t="s">
        <v>6</v>
      </c>
      <c r="F251" s="10">
        <f>SUM(F241:F250)/6</f>
        <v>25.196666666666669</v>
      </c>
      <c r="G251" s="10">
        <f>SUM(G241:G250)/10</f>
        <v>27.771999999999998</v>
      </c>
      <c r="H251" s="10">
        <f t="shared" ref="H251:J251" si="35">SUM(H241:H250)/10</f>
        <v>22.308</v>
      </c>
      <c r="I251" s="10">
        <f t="shared" si="35"/>
        <v>40.798000000000002</v>
      </c>
      <c r="J251" s="10">
        <f t="shared" si="35"/>
        <v>19.764000000000003</v>
      </c>
      <c r="K251" s="10">
        <f>SUM(F251:J251)/5</f>
        <v>27.167733333333338</v>
      </c>
    </row>
    <row r="252" spans="1:11" ht="51" customHeight="1" x14ac:dyDescent="0.25">
      <c r="A252" s="3"/>
    </row>
    <row r="253" spans="1:11" ht="36" x14ac:dyDescent="0.25">
      <c r="A253" s="7" t="s">
        <v>151</v>
      </c>
      <c r="B253" s="1" t="s">
        <v>0</v>
      </c>
      <c r="C253" s="13" t="s">
        <v>1</v>
      </c>
      <c r="E253" s="4"/>
      <c r="F253" s="5" t="s">
        <v>214</v>
      </c>
      <c r="G253" s="5" t="s">
        <v>150</v>
      </c>
      <c r="H253" s="5" t="s">
        <v>215</v>
      </c>
      <c r="I253" s="5" t="s">
        <v>151</v>
      </c>
      <c r="J253" s="5" t="s">
        <v>152</v>
      </c>
      <c r="K253" s="1" t="s">
        <v>6</v>
      </c>
    </row>
    <row r="254" spans="1:11" ht="12" customHeight="1" x14ac:dyDescent="0.25">
      <c r="A254" s="8" t="s">
        <v>214</v>
      </c>
      <c r="B254" s="4" t="s">
        <v>153</v>
      </c>
      <c r="C254" s="12">
        <v>18.545000000000002</v>
      </c>
      <c r="E254" s="9" t="s">
        <v>8</v>
      </c>
      <c r="F254" s="9">
        <v>113</v>
      </c>
      <c r="G254" s="9">
        <v>212</v>
      </c>
      <c r="H254" s="9">
        <v>290</v>
      </c>
      <c r="I254" s="9">
        <v>156</v>
      </c>
      <c r="J254" s="9">
        <v>102</v>
      </c>
      <c r="K254" s="10"/>
    </row>
    <row r="255" spans="1:11" ht="12" customHeight="1" x14ac:dyDescent="0.25">
      <c r="A255" s="8" t="s">
        <v>150</v>
      </c>
      <c r="B255" s="4" t="s">
        <v>154</v>
      </c>
      <c r="C255" s="12">
        <v>14.298999999999999</v>
      </c>
      <c r="E255" s="4">
        <v>2009</v>
      </c>
      <c r="F255" s="4">
        <v>5.29</v>
      </c>
      <c r="G255" s="4">
        <v>38.64</v>
      </c>
      <c r="H255" s="4">
        <v>32.659999999999997</v>
      </c>
      <c r="I255" s="4">
        <v>15.74</v>
      </c>
      <c r="J255" s="4">
        <v>9.43</v>
      </c>
      <c r="K255" s="6">
        <f t="shared" ref="K255:K264" si="36">SUM(F255:J255)/5</f>
        <v>20.351999999999997</v>
      </c>
    </row>
    <row r="256" spans="1:11" ht="12" customHeight="1" x14ac:dyDescent="0.25">
      <c r="A256" s="8" t="s">
        <v>215</v>
      </c>
      <c r="B256" s="4" t="s">
        <v>155</v>
      </c>
      <c r="C256" s="12">
        <v>9.0020000000000007</v>
      </c>
      <c r="E256" s="4">
        <v>2010</v>
      </c>
      <c r="F256" s="4">
        <v>7.91</v>
      </c>
      <c r="G256" s="4">
        <v>44.01</v>
      </c>
      <c r="H256" s="4">
        <v>31.42</v>
      </c>
      <c r="I256" s="4">
        <v>16.399999999999999</v>
      </c>
      <c r="J256" s="4">
        <v>22.03</v>
      </c>
      <c r="K256" s="6">
        <f t="shared" si="36"/>
        <v>24.354000000000003</v>
      </c>
    </row>
    <row r="257" spans="1:11" ht="12" customHeight="1" x14ac:dyDescent="0.25">
      <c r="A257" s="8" t="s">
        <v>151</v>
      </c>
      <c r="B257" s="4" t="s">
        <v>156</v>
      </c>
      <c r="C257" s="12">
        <v>5.149</v>
      </c>
      <c r="E257" s="4">
        <v>2011</v>
      </c>
      <c r="F257" s="4">
        <v>8.2899999999999991</v>
      </c>
      <c r="G257" s="4">
        <v>36.869999999999997</v>
      </c>
      <c r="H257" s="4">
        <v>29.82</v>
      </c>
      <c r="I257" s="4">
        <v>16.420000000000002</v>
      </c>
      <c r="J257" s="4">
        <v>19.05</v>
      </c>
      <c r="K257" s="6">
        <f t="shared" si="36"/>
        <v>22.089999999999996</v>
      </c>
    </row>
    <row r="258" spans="1:11" ht="12" customHeight="1" x14ac:dyDescent="0.25">
      <c r="A258" s="8" t="s">
        <v>152</v>
      </c>
      <c r="B258" s="4" t="s">
        <v>157</v>
      </c>
      <c r="C258" s="12">
        <v>5.0720000000000001</v>
      </c>
      <c r="E258" s="4">
        <v>2012</v>
      </c>
      <c r="F258" s="4">
        <v>13.78</v>
      </c>
      <c r="G258" s="4">
        <v>41.59</v>
      </c>
      <c r="H258" s="4">
        <v>28.81</v>
      </c>
      <c r="I258" s="4">
        <v>24.63</v>
      </c>
      <c r="J258" s="4">
        <v>14.94</v>
      </c>
      <c r="K258" s="6">
        <f t="shared" si="36"/>
        <v>24.75</v>
      </c>
    </row>
    <row r="259" spans="1:11" ht="12" customHeight="1" x14ac:dyDescent="0.25">
      <c r="A259" s="3"/>
      <c r="E259" s="4">
        <v>2013</v>
      </c>
      <c r="F259" s="4">
        <v>11.31</v>
      </c>
      <c r="G259" s="4">
        <v>37.86</v>
      </c>
      <c r="H259" s="4">
        <v>30.21</v>
      </c>
      <c r="I259" s="4">
        <v>23.08</v>
      </c>
      <c r="J259" s="4">
        <v>23.6</v>
      </c>
      <c r="K259" s="6">
        <f t="shared" si="36"/>
        <v>25.212</v>
      </c>
    </row>
    <row r="260" spans="1:11" ht="12" customHeight="1" x14ac:dyDescent="0.25">
      <c r="A260" s="3"/>
      <c r="E260" s="4">
        <v>2014</v>
      </c>
      <c r="F260" s="4">
        <v>11.17</v>
      </c>
      <c r="G260" s="4">
        <v>47.58</v>
      </c>
      <c r="H260" s="4">
        <v>31.49</v>
      </c>
      <c r="I260" s="4">
        <v>25.26</v>
      </c>
      <c r="J260" s="4">
        <v>27.59</v>
      </c>
      <c r="K260" s="6">
        <f t="shared" si="36"/>
        <v>28.618000000000002</v>
      </c>
    </row>
    <row r="261" spans="1:11" ht="12" customHeight="1" x14ac:dyDescent="0.25">
      <c r="A261" s="3"/>
      <c r="E261" s="4">
        <v>2015</v>
      </c>
      <c r="F261" s="4">
        <v>16.46</v>
      </c>
      <c r="G261" s="4">
        <v>47.14</v>
      </c>
      <c r="H261" s="4">
        <v>31.57</v>
      </c>
      <c r="I261" s="4">
        <v>29.61</v>
      </c>
      <c r="J261" s="4">
        <v>24.29</v>
      </c>
      <c r="K261" s="6">
        <f t="shared" si="36"/>
        <v>29.814</v>
      </c>
    </row>
    <row r="262" spans="1:11" ht="12" customHeight="1" x14ac:dyDescent="0.25">
      <c r="A262" s="3"/>
      <c r="E262" s="4">
        <v>2016</v>
      </c>
      <c r="F262" s="4">
        <v>19.649999999999999</v>
      </c>
      <c r="G262" s="4">
        <v>53.68</v>
      </c>
      <c r="H262" s="4">
        <v>36.020000000000003</v>
      </c>
      <c r="I262" s="4">
        <v>32.630000000000003</v>
      </c>
      <c r="J262" s="4">
        <v>31.71</v>
      </c>
      <c r="K262" s="6">
        <f t="shared" si="36"/>
        <v>34.738</v>
      </c>
    </row>
    <row r="263" spans="1:11" ht="12" customHeight="1" x14ac:dyDescent="0.25">
      <c r="A263" s="3"/>
      <c r="E263" s="4">
        <v>2017</v>
      </c>
      <c r="F263" s="4">
        <v>13.59</v>
      </c>
      <c r="G263" s="4">
        <v>52.97</v>
      </c>
      <c r="H263" s="4">
        <v>38.04</v>
      </c>
      <c r="I263" s="4">
        <v>27.59</v>
      </c>
      <c r="J263" s="4">
        <v>31.06</v>
      </c>
      <c r="K263" s="6">
        <f t="shared" si="36"/>
        <v>32.65</v>
      </c>
    </row>
    <row r="264" spans="1:11" ht="12" customHeight="1" x14ac:dyDescent="0.25">
      <c r="A264" s="3"/>
      <c r="E264" s="4">
        <v>2018</v>
      </c>
      <c r="F264" s="4">
        <v>13.92</v>
      </c>
      <c r="G264" s="4">
        <v>40.04</v>
      </c>
      <c r="H264" s="4">
        <v>39.19</v>
      </c>
      <c r="I264" s="4">
        <v>30.02</v>
      </c>
      <c r="J264" s="4">
        <v>32.72</v>
      </c>
      <c r="K264" s="6">
        <f t="shared" si="36"/>
        <v>31.177999999999997</v>
      </c>
    </row>
    <row r="265" spans="1:11" ht="12" customHeight="1" x14ac:dyDescent="0.25">
      <c r="A265" s="3"/>
      <c r="E265" s="9" t="s">
        <v>6</v>
      </c>
      <c r="F265" s="10">
        <f>SUM(F255:F264)/10</f>
        <v>12.137000000000002</v>
      </c>
      <c r="G265" s="10">
        <f>SUM(G255:G264)/10</f>
        <v>44.038000000000004</v>
      </c>
      <c r="H265" s="10">
        <f t="shared" ref="H265:J265" si="37">SUM(H255:H264)/10</f>
        <v>32.923000000000002</v>
      </c>
      <c r="I265" s="10">
        <f t="shared" si="37"/>
        <v>24.137999999999998</v>
      </c>
      <c r="J265" s="10">
        <f t="shared" si="37"/>
        <v>23.642000000000003</v>
      </c>
      <c r="K265" s="10">
        <f>SUM(F265:J265)/5</f>
        <v>27.375600000000002</v>
      </c>
    </row>
    <row r="266" spans="1:11" ht="51" customHeight="1" x14ac:dyDescent="0.25">
      <c r="A266" s="3"/>
    </row>
    <row r="267" spans="1:11" ht="48" x14ac:dyDescent="0.25">
      <c r="A267" s="7" t="s">
        <v>216</v>
      </c>
      <c r="B267" s="1" t="s">
        <v>0</v>
      </c>
      <c r="C267" s="13" t="s">
        <v>1</v>
      </c>
      <c r="E267" s="4"/>
      <c r="F267" s="5" t="s">
        <v>217</v>
      </c>
      <c r="G267" s="5" t="s">
        <v>158</v>
      </c>
      <c r="H267" s="5" t="s">
        <v>148</v>
      </c>
      <c r="I267" s="5" t="s">
        <v>159</v>
      </c>
      <c r="J267" s="5" t="s">
        <v>160</v>
      </c>
      <c r="K267" s="1" t="s">
        <v>6</v>
      </c>
    </row>
    <row r="268" spans="1:11" ht="12" customHeight="1" x14ac:dyDescent="0.25">
      <c r="A268" s="8" t="s">
        <v>217</v>
      </c>
      <c r="B268" s="4" t="s">
        <v>161</v>
      </c>
      <c r="C268" s="12">
        <v>10.667999999999999</v>
      </c>
      <c r="E268" s="9" t="s">
        <v>8</v>
      </c>
      <c r="F268" s="9">
        <v>162</v>
      </c>
      <c r="G268" s="9">
        <v>284</v>
      </c>
      <c r="H268" s="9">
        <v>122</v>
      </c>
      <c r="I268" s="9">
        <v>188</v>
      </c>
      <c r="J268" s="9">
        <v>168</v>
      </c>
      <c r="K268" s="10"/>
    </row>
    <row r="269" spans="1:11" ht="12" customHeight="1" x14ac:dyDescent="0.25">
      <c r="A269" s="8" t="s">
        <v>158</v>
      </c>
      <c r="B269" s="4" t="s">
        <v>162</v>
      </c>
      <c r="C269" s="12">
        <v>9.4760000000000009</v>
      </c>
      <c r="E269" s="4">
        <v>2009</v>
      </c>
      <c r="F269" s="4">
        <v>4.3600000000000003</v>
      </c>
      <c r="G269" s="4">
        <v>15.17</v>
      </c>
      <c r="H269" s="4">
        <v>11.93</v>
      </c>
      <c r="I269" s="4">
        <v>21.77</v>
      </c>
      <c r="J269" s="4">
        <v>21.75</v>
      </c>
      <c r="K269" s="6">
        <f t="shared" ref="K269:K278" si="38">SUM(F269:J269)/5</f>
        <v>14.996</v>
      </c>
    </row>
    <row r="270" spans="1:11" ht="12" customHeight="1" x14ac:dyDescent="0.25">
      <c r="A270" s="8" t="s">
        <v>148</v>
      </c>
      <c r="B270" s="4" t="s">
        <v>149</v>
      </c>
      <c r="C270" s="12">
        <v>8.5779999999999994</v>
      </c>
      <c r="E270" s="4">
        <v>2010</v>
      </c>
      <c r="F270" s="4">
        <v>7.76</v>
      </c>
      <c r="G270" s="4">
        <v>11.83</v>
      </c>
      <c r="H270" s="4">
        <v>15.35</v>
      </c>
      <c r="I270" s="4">
        <v>23.45</v>
      </c>
      <c r="J270" s="4">
        <v>24.31</v>
      </c>
      <c r="K270" s="6">
        <f t="shared" si="38"/>
        <v>16.54</v>
      </c>
    </row>
    <row r="271" spans="1:11" ht="12" customHeight="1" x14ac:dyDescent="0.25">
      <c r="A271" s="8" t="s">
        <v>159</v>
      </c>
      <c r="B271" s="4" t="s">
        <v>163</v>
      </c>
      <c r="C271" s="12">
        <v>8.2720000000000002</v>
      </c>
      <c r="E271" s="4">
        <v>2011</v>
      </c>
      <c r="F271" s="4">
        <v>5.34</v>
      </c>
      <c r="G271" s="4">
        <v>12.24</v>
      </c>
      <c r="H271" s="4">
        <v>18.38</v>
      </c>
      <c r="I271" s="4">
        <v>22.42</v>
      </c>
      <c r="J271" s="4">
        <v>14.97</v>
      </c>
      <c r="K271" s="6">
        <f t="shared" si="38"/>
        <v>14.669999999999998</v>
      </c>
    </row>
    <row r="272" spans="1:11" ht="12" customHeight="1" x14ac:dyDescent="0.25">
      <c r="A272" s="8" t="s">
        <v>160</v>
      </c>
      <c r="B272" s="4" t="s">
        <v>164</v>
      </c>
      <c r="C272" s="12">
        <v>7.1630000000000003</v>
      </c>
      <c r="E272" s="4">
        <v>2012</v>
      </c>
      <c r="F272" s="4">
        <v>6.62</v>
      </c>
      <c r="G272" s="4">
        <v>16.170000000000002</v>
      </c>
      <c r="H272" s="4">
        <v>16.89</v>
      </c>
      <c r="I272" s="4">
        <v>24.83</v>
      </c>
      <c r="J272" s="4">
        <v>18.649999999999999</v>
      </c>
      <c r="K272" s="6">
        <f t="shared" si="38"/>
        <v>16.631999999999998</v>
      </c>
    </row>
    <row r="273" spans="1:11" ht="12" customHeight="1" x14ac:dyDescent="0.25">
      <c r="A273" s="3"/>
      <c r="E273" s="4">
        <v>2013</v>
      </c>
      <c r="F273" s="4">
        <v>6.14</v>
      </c>
      <c r="G273" s="4">
        <v>13.81</v>
      </c>
      <c r="H273" s="4">
        <v>14.41</v>
      </c>
      <c r="I273" s="4">
        <v>25</v>
      </c>
      <c r="J273" s="4">
        <v>22.01</v>
      </c>
      <c r="K273" s="6">
        <f t="shared" si="38"/>
        <v>16.274000000000001</v>
      </c>
    </row>
    <row r="274" spans="1:11" ht="12" customHeight="1" x14ac:dyDescent="0.25">
      <c r="A274" s="3"/>
      <c r="E274" s="4">
        <v>2014</v>
      </c>
      <c r="F274" s="4">
        <v>9.9700000000000006</v>
      </c>
      <c r="G274" s="4">
        <v>17.22</v>
      </c>
      <c r="H274" s="4">
        <v>21.17</v>
      </c>
      <c r="I274" s="4">
        <v>29.33</v>
      </c>
      <c r="J274" s="4">
        <v>18.940000000000001</v>
      </c>
      <c r="K274" s="6">
        <f t="shared" si="38"/>
        <v>19.326000000000001</v>
      </c>
    </row>
    <row r="275" spans="1:11" ht="12" customHeight="1" x14ac:dyDescent="0.25">
      <c r="A275" s="3"/>
      <c r="E275" s="4">
        <v>2015</v>
      </c>
      <c r="F275" s="4">
        <v>8.41</v>
      </c>
      <c r="G275" s="4">
        <v>17.2</v>
      </c>
      <c r="H275" s="4">
        <v>19.399999999999999</v>
      </c>
      <c r="I275" s="4">
        <v>34.630000000000003</v>
      </c>
      <c r="J275" s="4">
        <v>19.690000000000001</v>
      </c>
      <c r="K275" s="6">
        <f t="shared" si="38"/>
        <v>19.866</v>
      </c>
    </row>
    <row r="276" spans="1:11" ht="12" customHeight="1" x14ac:dyDescent="0.25">
      <c r="A276" s="3"/>
      <c r="E276" s="4">
        <v>2016</v>
      </c>
      <c r="F276" s="4">
        <v>7.03</v>
      </c>
      <c r="G276" s="4">
        <v>15.58</v>
      </c>
      <c r="H276" s="4">
        <v>21.12</v>
      </c>
      <c r="I276" s="4">
        <v>42.06</v>
      </c>
      <c r="J276" s="4">
        <v>21.74</v>
      </c>
      <c r="K276" s="6">
        <f t="shared" si="38"/>
        <v>21.506</v>
      </c>
    </row>
    <row r="277" spans="1:11" ht="12" customHeight="1" x14ac:dyDescent="0.25">
      <c r="A277" s="3"/>
      <c r="E277" s="4">
        <v>2017</v>
      </c>
      <c r="F277" s="4">
        <v>9.36</v>
      </c>
      <c r="G277" s="4">
        <v>17.16</v>
      </c>
      <c r="H277" s="4">
        <v>20.36</v>
      </c>
      <c r="I277" s="4">
        <v>41.87</v>
      </c>
      <c r="J277" s="4">
        <v>23.21</v>
      </c>
      <c r="K277" s="6">
        <f t="shared" si="38"/>
        <v>22.392000000000003</v>
      </c>
    </row>
    <row r="278" spans="1:11" ht="12" customHeight="1" x14ac:dyDescent="0.25">
      <c r="A278" s="3"/>
      <c r="E278" s="4">
        <v>2018</v>
      </c>
      <c r="F278" s="4">
        <v>7.58</v>
      </c>
      <c r="G278" s="4">
        <v>16.440000000000001</v>
      </c>
      <c r="H278" s="4">
        <v>28.57</v>
      </c>
      <c r="I278" s="4">
        <v>39.72</v>
      </c>
      <c r="J278" s="4">
        <v>21.17</v>
      </c>
      <c r="K278" s="6">
        <f t="shared" si="38"/>
        <v>22.696000000000002</v>
      </c>
    </row>
    <row r="279" spans="1:11" ht="12" customHeight="1" x14ac:dyDescent="0.25">
      <c r="A279" s="3"/>
      <c r="E279" s="9" t="s">
        <v>6</v>
      </c>
      <c r="F279" s="10">
        <f>SUM(F269:F278)/10</f>
        <v>7.2570000000000006</v>
      </c>
      <c r="G279" s="10">
        <f>SUM(G269:G278)/10</f>
        <v>15.282</v>
      </c>
      <c r="H279" s="10">
        <f t="shared" ref="H279:J279" si="39">SUM(H269:H278)/10</f>
        <v>18.757999999999999</v>
      </c>
      <c r="I279" s="10">
        <f t="shared" si="39"/>
        <v>30.508000000000003</v>
      </c>
      <c r="J279" s="10">
        <f t="shared" si="39"/>
        <v>20.644000000000005</v>
      </c>
      <c r="K279" s="10">
        <f>SUM(F279:J279)/5</f>
        <v>18.489800000000002</v>
      </c>
    </row>
    <row r="280" spans="1:11" ht="51" customHeight="1" x14ac:dyDescent="0.25">
      <c r="A280" s="3"/>
    </row>
    <row r="281" spans="1:11" ht="36" x14ac:dyDescent="0.25">
      <c r="A281" s="7" t="s">
        <v>218</v>
      </c>
      <c r="B281" s="1" t="s">
        <v>0</v>
      </c>
      <c r="C281" s="13" t="s">
        <v>1</v>
      </c>
      <c r="E281" s="4"/>
      <c r="F281" s="5" t="s">
        <v>219</v>
      </c>
      <c r="G281" s="5" t="s">
        <v>165</v>
      </c>
      <c r="H281" s="5" t="s">
        <v>220</v>
      </c>
      <c r="I281" s="5" t="s">
        <v>166</v>
      </c>
      <c r="J281" s="5" t="s">
        <v>167</v>
      </c>
      <c r="K281" s="1" t="s">
        <v>6</v>
      </c>
    </row>
    <row r="282" spans="1:11" ht="12" customHeight="1" x14ac:dyDescent="0.25">
      <c r="A282" s="8" t="s">
        <v>219</v>
      </c>
      <c r="B282" s="4" t="s">
        <v>168</v>
      </c>
      <c r="C282" s="12">
        <v>19.684000000000001</v>
      </c>
      <c r="E282" s="9" t="s">
        <v>8</v>
      </c>
      <c r="F282" s="9">
        <v>88</v>
      </c>
      <c r="G282" s="9">
        <v>187</v>
      </c>
      <c r="H282" s="9">
        <v>124</v>
      </c>
      <c r="I282" s="9">
        <v>253</v>
      </c>
      <c r="J282" s="9">
        <v>250</v>
      </c>
      <c r="K282" s="10"/>
    </row>
    <row r="283" spans="1:11" ht="12" customHeight="1" x14ac:dyDescent="0.25">
      <c r="A283" s="8" t="s">
        <v>165</v>
      </c>
      <c r="B283" s="4" t="s">
        <v>169</v>
      </c>
      <c r="C283" s="12">
        <v>17.297999999999998</v>
      </c>
      <c r="E283" s="4">
        <v>2009</v>
      </c>
      <c r="F283" s="4">
        <v>9.4600000000000009</v>
      </c>
      <c r="G283" s="4">
        <v>19.64</v>
      </c>
      <c r="H283" s="4">
        <v>9.64</v>
      </c>
      <c r="I283" s="4">
        <v>33.33</v>
      </c>
      <c r="J283" s="4">
        <v>18.440000000000001</v>
      </c>
      <c r="K283" s="10">
        <f t="shared" ref="K283:K292" si="40">SUM(F283:J283)/5</f>
        <v>18.101999999999997</v>
      </c>
    </row>
    <row r="284" spans="1:11" ht="12" customHeight="1" x14ac:dyDescent="0.25">
      <c r="A284" s="8" t="s">
        <v>220</v>
      </c>
      <c r="B284" s="4" t="s">
        <v>170</v>
      </c>
      <c r="C284" s="12">
        <v>9.3330000000000002</v>
      </c>
      <c r="E284" s="4">
        <v>2010</v>
      </c>
      <c r="F284" s="4">
        <v>7.78</v>
      </c>
      <c r="G284" s="4">
        <v>25.26</v>
      </c>
      <c r="H284" s="4">
        <v>12.37</v>
      </c>
      <c r="I284" s="4">
        <v>34.340000000000003</v>
      </c>
      <c r="J284" s="4">
        <v>21.07</v>
      </c>
      <c r="K284" s="10">
        <f t="shared" si="40"/>
        <v>20.163999999999998</v>
      </c>
    </row>
    <row r="285" spans="1:11" ht="12" customHeight="1" x14ac:dyDescent="0.25">
      <c r="A285" s="8" t="s">
        <v>166</v>
      </c>
      <c r="B285" s="4" t="s">
        <v>171</v>
      </c>
      <c r="C285" s="12">
        <v>8.5470000000000006</v>
      </c>
      <c r="E285" s="4">
        <v>2011</v>
      </c>
      <c r="F285" s="4">
        <v>8.77</v>
      </c>
      <c r="G285" s="4">
        <v>23.55</v>
      </c>
      <c r="H285" s="4">
        <v>11.52</v>
      </c>
      <c r="I285" s="4">
        <v>30.95</v>
      </c>
      <c r="J285" s="4">
        <v>26.33</v>
      </c>
      <c r="K285" s="10">
        <f t="shared" si="40"/>
        <v>20.224</v>
      </c>
    </row>
    <row r="286" spans="1:11" ht="12" customHeight="1" x14ac:dyDescent="0.25">
      <c r="A286" s="8" t="s">
        <v>167</v>
      </c>
      <c r="B286" s="4" t="s">
        <v>172</v>
      </c>
      <c r="C286" s="12">
        <v>8.3059999999999992</v>
      </c>
      <c r="E286" s="4">
        <v>2012</v>
      </c>
      <c r="F286" s="4">
        <v>11.4</v>
      </c>
      <c r="G286" s="4">
        <v>33.33</v>
      </c>
      <c r="H286" s="4">
        <v>11.98</v>
      </c>
      <c r="I286" s="4">
        <v>34.94</v>
      </c>
      <c r="J286" s="4">
        <v>22.1</v>
      </c>
      <c r="K286" s="10">
        <f t="shared" si="40"/>
        <v>22.75</v>
      </c>
    </row>
    <row r="287" spans="1:11" ht="12" customHeight="1" x14ac:dyDescent="0.25">
      <c r="A287" s="3"/>
      <c r="E287" s="4">
        <v>2013</v>
      </c>
      <c r="F287" s="4">
        <v>12.44</v>
      </c>
      <c r="G287" s="4">
        <v>33.47</v>
      </c>
      <c r="H287" s="4">
        <v>15.26</v>
      </c>
      <c r="I287" s="4">
        <v>39.51</v>
      </c>
      <c r="J287" s="4">
        <v>25.65</v>
      </c>
      <c r="K287" s="10">
        <f t="shared" si="40"/>
        <v>25.265999999999998</v>
      </c>
    </row>
    <row r="288" spans="1:11" ht="12" customHeight="1" x14ac:dyDescent="0.25">
      <c r="A288" s="3"/>
      <c r="E288" s="4">
        <v>2014</v>
      </c>
      <c r="F288" s="4">
        <v>12.62</v>
      </c>
      <c r="G288" s="4">
        <v>36.69</v>
      </c>
      <c r="H288" s="4">
        <v>18.600000000000001</v>
      </c>
      <c r="I288" s="4">
        <v>39.049999999999997</v>
      </c>
      <c r="J288" s="4">
        <v>27.97</v>
      </c>
      <c r="K288" s="10">
        <f t="shared" si="40"/>
        <v>26.986000000000001</v>
      </c>
    </row>
    <row r="289" spans="1:11" ht="12" customHeight="1" x14ac:dyDescent="0.25">
      <c r="A289" s="3"/>
      <c r="E289" s="4">
        <v>2015</v>
      </c>
      <c r="F289" s="4">
        <v>13.04</v>
      </c>
      <c r="G289" s="4">
        <v>33.9</v>
      </c>
      <c r="H289" s="4">
        <v>21.47</v>
      </c>
      <c r="I289" s="4">
        <v>41.69</v>
      </c>
      <c r="J289" s="4">
        <v>27.41</v>
      </c>
      <c r="K289" s="10">
        <f t="shared" si="40"/>
        <v>27.501999999999999</v>
      </c>
    </row>
    <row r="290" spans="1:11" ht="12" customHeight="1" x14ac:dyDescent="0.25">
      <c r="A290" s="3"/>
      <c r="E290" s="4">
        <v>2016</v>
      </c>
      <c r="F290" s="4">
        <v>18.07</v>
      </c>
      <c r="G290" s="4">
        <v>34.81</v>
      </c>
      <c r="H290" s="4">
        <v>15.93</v>
      </c>
      <c r="I290" s="4">
        <v>39.380000000000003</v>
      </c>
      <c r="J290" s="4">
        <v>28.86</v>
      </c>
      <c r="K290" s="10">
        <f t="shared" si="40"/>
        <v>27.410000000000004</v>
      </c>
    </row>
    <row r="291" spans="1:11" ht="12" customHeight="1" x14ac:dyDescent="0.25">
      <c r="A291" s="3"/>
      <c r="E291" s="4">
        <v>2017</v>
      </c>
      <c r="F291" s="4">
        <v>15.79</v>
      </c>
      <c r="G291" s="4">
        <v>34.75</v>
      </c>
      <c r="H291" s="4">
        <v>19.61</v>
      </c>
      <c r="I291" s="4">
        <v>39.79</v>
      </c>
      <c r="J291" s="4">
        <v>28.93</v>
      </c>
      <c r="K291" s="10">
        <f t="shared" si="40"/>
        <v>27.774000000000001</v>
      </c>
    </row>
    <row r="292" spans="1:11" ht="12" customHeight="1" x14ac:dyDescent="0.25">
      <c r="A292" s="3"/>
      <c r="E292" s="4">
        <v>2018</v>
      </c>
      <c r="F292" s="4">
        <v>18.899999999999999</v>
      </c>
      <c r="G292" s="4">
        <v>34.549999999999997</v>
      </c>
      <c r="H292" s="4">
        <v>22.64</v>
      </c>
      <c r="I292" s="4">
        <v>37.54</v>
      </c>
      <c r="J292" s="4">
        <v>35.32</v>
      </c>
      <c r="K292" s="10">
        <f t="shared" si="40"/>
        <v>29.79</v>
      </c>
    </row>
    <row r="293" spans="1:11" ht="12" customHeight="1" x14ac:dyDescent="0.25">
      <c r="A293" s="3"/>
      <c r="E293" s="9" t="s">
        <v>6</v>
      </c>
      <c r="F293" s="10">
        <f>SUM(F283:F292)/10</f>
        <v>12.826999999999998</v>
      </c>
      <c r="G293" s="10">
        <f>SUM(G283:G292)/10</f>
        <v>30.994999999999997</v>
      </c>
      <c r="H293" s="10">
        <f t="shared" ref="H293:J293" si="41">SUM(H283:H292)/10</f>
        <v>15.901999999999997</v>
      </c>
      <c r="I293" s="10">
        <f t="shared" si="41"/>
        <v>37.052000000000007</v>
      </c>
      <c r="J293" s="10">
        <f t="shared" si="41"/>
        <v>26.207999999999998</v>
      </c>
      <c r="K293" s="10">
        <f>SUM(F293:J293)/5</f>
        <v>24.596799999999998</v>
      </c>
    </row>
  </sheetData>
  <pageMargins left="0.7" right="0.7" top="0.75" bottom="0.75" header="0.3" footer="0.3"/>
  <pageSetup paperSize="9" orientation="portrait" r:id="rId1"/>
  <ignoredErrors>
    <ignoredError sqref="C35:C42 C49:C56 C63:C70 C77:C84 C91:C98 C105:C112 C119:C126 C133:C140 C147:C154 C161:C168 C175:C182 C189:C196 C203:C210 C217:C224 C231:C238 C245:C252 C259:C266 C273:C280 C7:C14 C21:C28 C15" numberStoredAsText="1"/>
    <ignoredError sqref="F14:J14 F13 H13:J13 F16:J26 F28:J28 F27 H27:J27 F30:J40 F44:J44 F58:J68 F72:J72 F86:J86 F100:J112 F114:J126 F128:J128 F142:J142 F156:J156 F170:J182 F184:J196 F198:J198 F212:J224 F226:J238 F240:J240 F254:J266 F268:J280 F282:J293 F42:J42 F41 H41:J41 F49:J56 G45:J45 G46:J46 G47:J47 G48:J48 K7 K8:K12 K17:K26 K31:K40 K49:K54 K59:K68 F70:J70 F69 H69:J69 F84:J84 F83 H83 K74:K82 F74:J82 F73:H73 J73 J83 K91:K96 F98:J98 F97 H97:J97 F91:J96 F87 H87:J87 F88 H88:J88 F89 H89:J89 F90 H90:J90 K101:K110 K115:K124 K134:K138 F134:J138 F129:G129 I129:J129 F130:G130 I130:J130 F131:G131 I131:J131 F132:G132 I132:J132 F133:G133 I133:J133 F140:J140 F139:G139 I139:J139 K148:K152 F148:J154 F143:I143 F144:I144 F145:I145 F146:I146 F147:I147 K162:K166 F162:J166 F157 H157:J157 F158 H158:J158 F159 H159:J159 F160 H160:J160 F161 H161:J161 F168:J168 F167 H167:J167 K171:K180 K185:K194 K204:K208 F204:J208 F199:G199 I199:J199 F200:G200 I200:J200 F201:G201 I201:J201 F202:G202 I202:J202 F203:G203 I203:J203 F210:J210 F209:G209 I209:J209 K213:K222 K227:K236 K245:K250 F245:J252 G241:J241 G242:J242 G243:J243 G244:J244 K255:K264 K269:K278 K283:K292" formulaRange="1"/>
    <ignoredError sqref="G13 G27 G41 G69 G83 I83 G97 H139 G167 H20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Suplem 1. Art.+citados ÁREAS</vt:lpstr>
      <vt:lpstr>Suplem. 2. Colab. int. ÁREAS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2019-11-20T08:44:33Z</dcterms:modified>
</cp:coreProperties>
</file>